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00" windowWidth="19420" windowHeight="92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9" i="1" l="1"/>
  <c r="H29" i="1" s="1"/>
  <c r="C26" i="1"/>
  <c r="C27" i="1"/>
  <c r="H31" i="1" s="1"/>
  <c r="D29" i="1" s="1"/>
  <c r="G42" i="1" l="1"/>
  <c r="D28" i="1"/>
  <c r="H28" i="1" s="1"/>
  <c r="D26" i="1"/>
  <c r="H26" i="1" s="1"/>
  <c r="D27" i="1"/>
  <c r="H27" i="1" s="1"/>
  <c r="H30" i="1" l="1"/>
  <c r="H36" i="1" s="1"/>
  <c r="K36" i="1" s="1"/>
  <c r="K41" i="1" s="1"/>
  <c r="G41" i="1" l="1"/>
</calcChain>
</file>

<file path=xl/sharedStrings.xml><?xml version="1.0" encoding="utf-8"?>
<sst xmlns="http://schemas.openxmlformats.org/spreadsheetml/2006/main" count="55" uniqueCount="50">
  <si>
    <t>Расчет НМЦК:</t>
  </si>
  <si>
    <t xml:space="preserve">Обоснование начальной (максимальной) цены контрата </t>
  </si>
  <si>
    <t>Основные характеристики объекта закупки:</t>
  </si>
  <si>
    <t>мужчин – 4 чел. (в том числе старше 40 лет – 1 чел.),</t>
  </si>
  <si>
    <t>женщин – 10 чел. (в том числе старше 40 лет – 4 чел.).</t>
  </si>
  <si>
    <t>1.</t>
  </si>
  <si>
    <t>Проведение диспансеризации  14 муниципальных служащих, в том числе:</t>
  </si>
  <si>
    <t>2.</t>
  </si>
  <si>
    <t>3.</t>
  </si>
  <si>
    <t>Исполнитель  должен иметь  лицензию на осуществление медицинской деятельности, включая услуги при осуществлении амбулаторно-поликлинической медицинской помощи по специальностям: «терапия», «акушерство и гинекология», «неврология», «урология», «хирургия», «офтальмология», «отоларингология», «эндокринология», «психиатрия», «психиатрия-наркология», «рентгенология», «ультразвуковая диагностика», «клиническая лабораторная диагностика». В случае отсутствия у Исполнителя лицензии на медицинскую деятельность по отдельным видам услуг, необходимых для проведения диспансеризации в полном объеме, Исполнитель обязан заключить договоры с медицинскими организациями, имеющими лицензии на соответствующие виды деятельности, о привлечении медицинских работников этих организаций.</t>
  </si>
  <si>
    <t>4.</t>
  </si>
  <si>
    <t>5.</t>
  </si>
  <si>
    <t>Место оказания услуг: по месту нахождения Исполнителя на территории г. Иваново</t>
  </si>
  <si>
    <t>6.</t>
  </si>
  <si>
    <t>7.</t>
  </si>
  <si>
    <t>Ценовое предложение, руб.</t>
  </si>
  <si>
    <t>Средняя цена, руб</t>
  </si>
  <si>
    <t>&lt;Ц&gt;</t>
  </si>
  <si>
    <t>Поставщик 1</t>
  </si>
  <si>
    <t>Поставщик 2</t>
  </si>
  <si>
    <t>Поставщик 3</t>
  </si>
  <si>
    <t>Средняя цена &lt;Ц&gt;</t>
  </si>
  <si>
    <t xml:space="preserve">количество значений, используемых в расчете n </t>
  </si>
  <si>
    <t>Cреднее квадратичное отклонение:</t>
  </si>
  <si>
    <t>=</t>
  </si>
  <si>
    <t>√</t>
  </si>
  <si>
    <t>Коэффициент вариации цены:</t>
  </si>
  <si>
    <t>Вывод:</t>
  </si>
  <si>
    <t>совокупность цен принимается однородной.</t>
  </si>
  <si>
    <t>,</t>
  </si>
  <si>
    <t>*</t>
  </si>
  <si>
    <t>руб.</t>
  </si>
  <si>
    <t xml:space="preserve">Дата подготовки обоснования НМЦК: </t>
  </si>
  <si>
    <t xml:space="preserve">Ответственное должностное лицо Заказчика </t>
  </si>
  <si>
    <t>О.А. Финогеева</t>
  </si>
  <si>
    <t>Результаты поиска в реестре контрактов:</t>
  </si>
  <si>
    <t>Используемый метод определения НМЦК с обоснованием:</t>
  </si>
  <si>
    <t>Поставщик 4</t>
  </si>
  <si>
    <t>(46200*1+43400*1+16230*1+43350*1)</t>
  </si>
  <si>
    <t>Ценовая информация по запросу представлена :</t>
  </si>
  <si>
    <t>4 исполнителями</t>
  </si>
  <si>
    <t>по исполненным контрактам услуги были оказаны исполнителями, представившими актуальную ценовую информацию по запросам, поэтому данные, содержащиеся в реестре контрактов, для определения НМЦК не включены в расчет</t>
  </si>
  <si>
    <t>на оказание медицинских услуг по проведению диспансеризации для работников Заказчика, являющихся муниципальными служащими</t>
  </si>
  <si>
    <t>Метод сопоставимых рыночных цен (анализа рынка), который в соответствии с ч. 6 ст. 22 Федерального Закона от 05.04.2013 № 44-ФЗ "О контрактной системе в сфере закупок товаров, работ, услуг для обеспечения государственных и муниципальных нужд" является приоритетным для определения и обоснования НМЦК</t>
  </si>
  <si>
    <r>
      <rPr>
        <sz val="7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Диспансеризация муниципальных служащих должна быть проведена в соответствии с требованиями, установленными Приказом Минздравсоцразвития России от 14.12.2009 № 984н «Об утверждении Порядка прохождения диспансеризации государственными гражданскими служащими Российской Федерации и муниципальными служащими, перечня заболеваний, препятствующих поступлению на государственную гражданскую службу Российской Федерации и муниципальную службу или ее прохождению, а также формы заключения медицинского учреждения».</t>
    </r>
  </si>
  <si>
    <t>Сроки оказания услуг: с момента заключения муниципального контракта до 20.12.2014. Осмотр врачами-специалистами, а также проведение лабораторных и функциональных исследований должны проводиться в согласованные с Заказчиком сроки, время, во внеочередном порядке и в соответствии с календарным планом-графиком прохождения диспансеризации, утвержденным Заказчиком и медицинским учреждением, а также в соответствии с перечнем медицинских услуг</t>
  </si>
  <si>
    <t>Цена Контракта включает в себя все расходы и затраты Исполнителя при выполнении услуг, налоги, сборы и  другие обязательные платежи, которые в соответствии с действующим законодательством Российской Федерации должны оплачиваться Исполнителем при исполнении Контракта. Оплата стоимости услуг производится в размере 100% в течение 10 дней с момента подписания акта об оказании услуг.</t>
  </si>
  <si>
    <r>
      <t xml:space="preserve">(Ц 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-&lt;Ц&gt;)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</si>
  <si>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Ц </t>
    </r>
    <r>
      <rPr>
        <vertAlign val="subscript"/>
        <sz val="12"/>
        <rFont val="Times New Roman"/>
        <family val="1"/>
        <charset val="204"/>
      </rPr>
      <t>i</t>
    </r>
  </si>
  <si>
    <t xml:space="preserve">По результатам оказания услуг: исполнитель обязан определить каждому муниципальному служащему соответствующую группу состояния здоровья и составить индивидуальную программу профилактических мероприятий.
Передать после оказания услуг каждому  муниципальному служащему заполненный Паспорт здоровья данного муниципального служащего.
Передать после оказания услуг каждому муниципальному служащему Заключение о наличии (отсутствии) заболевания, препятствующего поступлению на государственную гражданскую службу Российской Федерации и муниципальную службу или ее прохождению (учетная форма № 001-ГС/у, утвержденная Приказом Минздравсоц-развития России от 14.12.2009 № 984н) данного муниципального служащего.
Направить Заказчику в 10-дневный срок с даты оформления Заключения копии Заключений соответствующих муниципальных служащих, имеющих заболевание, препятствующее прохождению муниципальной службы.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</si>
</sst>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32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11" fillId="0" borderId="0" xfId="0" applyNumberFormat="1" applyFont="1" applyBorder="1" applyAlignment="1"/>
    <xf numFmtId="0" fontId="11" fillId="0" borderId="0" xfId="0" applyFont="1" applyAlignment="1"/>
    <xf numFmtId="0" fontId="7" fillId="0" borderId="0" xfId="0" applyFont="1"/>
    <xf numFmtId="0" fontId="5" fillId="0" borderId="0" xfId="0" applyFont="1" applyFill="1" applyBorder="1" applyAlignment="1">
      <alignment horizontal="right" wrapText="1"/>
    </xf>
    <xf numFmtId="0" fontId="5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2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0" fontId="7" fillId="0" borderId="0" xfId="1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4" fontId="7" fillId="0" borderId="5" xfId="0" applyNumberFormat="1" applyFont="1" applyBorder="1" applyAlignment="1">
      <alignment horizont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34</xdr:row>
      <xdr:rowOff>152400</xdr:rowOff>
    </xdr:from>
    <xdr:to>
      <xdr:col>5</xdr:col>
      <xdr:colOff>1</xdr:colOff>
      <xdr:row>36</xdr:row>
      <xdr:rowOff>104775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7296150"/>
          <a:ext cx="2181226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800100</xdr:colOff>
      <xdr:row>40</xdr:row>
      <xdr:rowOff>19050</xdr:rowOff>
    </xdr:from>
    <xdr:to>
      <xdr:col>2</xdr:col>
      <xdr:colOff>857250</xdr:colOff>
      <xdr:row>42</xdr:row>
      <xdr:rowOff>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277225"/>
          <a:ext cx="12096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114301</xdr:colOff>
      <xdr:row>45</xdr:row>
      <xdr:rowOff>0</xdr:rowOff>
    </xdr:from>
    <xdr:to>
      <xdr:col>2</xdr:col>
      <xdr:colOff>866776</xdr:colOff>
      <xdr:row>47</xdr:row>
      <xdr:rowOff>19050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17983200"/>
          <a:ext cx="17621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workbookViewId="0">
      <selection activeCell="T9" sqref="T9"/>
    </sheetView>
  </sheetViews>
  <sheetFormatPr defaultColWidth="9.1796875" defaultRowHeight="14.5" x14ac:dyDescent="0.35"/>
  <cols>
    <col min="1" max="1" width="3.81640625" style="1" customWidth="1"/>
    <col min="2" max="2" width="15.1796875" style="1" customWidth="1"/>
    <col min="3" max="3" width="14.26953125" style="1" customWidth="1"/>
    <col min="4" max="5" width="3.1796875" style="1" customWidth="1"/>
    <col min="6" max="6" width="3.54296875" style="1" customWidth="1"/>
    <col min="7" max="7" width="3.26953125" style="1" customWidth="1"/>
    <col min="8" max="8" width="9.453125" style="1" bestFit="1" customWidth="1"/>
    <col min="9" max="9" width="9.1796875" style="1"/>
    <col min="10" max="10" width="4.54296875" style="1" customWidth="1"/>
    <col min="11" max="12" width="3.453125" style="1" customWidth="1"/>
    <col min="13" max="13" width="2.54296875" style="1" customWidth="1"/>
    <col min="14" max="14" width="9.26953125" style="1" bestFit="1" customWidth="1"/>
    <col min="15" max="15" width="4" style="1" customWidth="1"/>
    <col min="16" max="16384" width="9.1796875" style="1"/>
  </cols>
  <sheetData>
    <row r="1" spans="1:15" ht="17.5" x14ac:dyDescent="0.35">
      <c r="A1" s="26" t="s">
        <v>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5.2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5" ht="27.75" customHeight="1" x14ac:dyDescent="0.35">
      <c r="A3" s="27" t="s">
        <v>42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6" customHeigh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22.5" customHeight="1" x14ac:dyDescent="0.35">
      <c r="A5" s="37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5" ht="15.5" x14ac:dyDescent="0.35">
      <c r="A6" s="35" t="s">
        <v>5</v>
      </c>
      <c r="B6" s="44" t="s">
        <v>6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ht="15.5" x14ac:dyDescent="0.35">
      <c r="A7" s="35"/>
      <c r="B7" s="44" t="s">
        <v>3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ht="15.5" x14ac:dyDescent="0.35">
      <c r="A8" s="35"/>
      <c r="B8" s="44" t="s">
        <v>4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10.25" customHeight="1" x14ac:dyDescent="0.35">
      <c r="A9" s="25" t="s">
        <v>7</v>
      </c>
      <c r="B9" s="43" t="s">
        <v>44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5" ht="174.75" customHeight="1" x14ac:dyDescent="0.35">
      <c r="A10" s="25" t="s">
        <v>8</v>
      </c>
      <c r="B10" s="43" t="s">
        <v>9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93.75" customHeight="1" x14ac:dyDescent="0.35">
      <c r="A11" s="25" t="s">
        <v>10</v>
      </c>
      <c r="B11" s="43" t="s">
        <v>45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ht="18" customHeight="1" x14ac:dyDescent="0.35">
      <c r="A12" s="25" t="s">
        <v>11</v>
      </c>
      <c r="B12" s="44" t="s">
        <v>12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ht="210.5" customHeight="1" x14ac:dyDescent="0.35">
      <c r="A13" s="25" t="s">
        <v>13</v>
      </c>
      <c r="B13" s="43" t="s">
        <v>49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1:15" ht="78.75" customHeight="1" x14ac:dyDescent="0.35">
      <c r="A14" s="25" t="s">
        <v>14</v>
      </c>
      <c r="B14" s="43" t="s">
        <v>46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9.5" customHeight="1" x14ac:dyDescent="0.3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</row>
    <row r="16" spans="1:15" ht="18" customHeight="1" x14ac:dyDescent="0.35">
      <c r="A16" s="61" t="s">
        <v>36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3"/>
    </row>
    <row r="17" spans="1:15" ht="62.25" customHeight="1" x14ac:dyDescent="0.35">
      <c r="A17" s="33" t="s">
        <v>43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ht="6" customHeight="1" x14ac:dyDescent="0.35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</row>
    <row r="19" spans="1:15" ht="75" customHeight="1" x14ac:dyDescent="0.35">
      <c r="A19" s="33" t="s">
        <v>35</v>
      </c>
      <c r="B19" s="33"/>
      <c r="C19" s="33"/>
      <c r="D19" s="33" t="s">
        <v>41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ht="31.5" customHeight="1" x14ac:dyDescent="0.35">
      <c r="A20" s="33" t="s">
        <v>39</v>
      </c>
      <c r="B20" s="33"/>
      <c r="C20" s="33"/>
      <c r="D20" s="33" t="s">
        <v>40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5" ht="4.5" customHeight="1" x14ac:dyDescent="0.3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5" ht="21" customHeight="1" x14ac:dyDescent="0.35">
      <c r="A22" s="36" t="s">
        <v>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5" ht="9.75" customHeight="1" x14ac:dyDescent="0.35">
      <c r="A23" s="7"/>
      <c r="B23" s="7"/>
      <c r="C23" s="7"/>
      <c r="D23" s="7"/>
      <c r="E23" s="7"/>
      <c r="F23" s="7"/>
      <c r="G23" s="32"/>
      <c r="H23" s="32"/>
      <c r="I23" s="32"/>
      <c r="J23" s="7"/>
      <c r="K23" s="7"/>
    </row>
    <row r="24" spans="1:15" ht="47.25" customHeight="1" x14ac:dyDescent="0.35">
      <c r="A24" s="31"/>
      <c r="B24" s="31"/>
      <c r="C24" s="8" t="s">
        <v>15</v>
      </c>
      <c r="D24" s="67" t="s">
        <v>16</v>
      </c>
      <c r="E24" s="67"/>
      <c r="F24" s="67"/>
      <c r="G24" s="67"/>
      <c r="H24" s="48" t="s">
        <v>47</v>
      </c>
      <c r="I24" s="49"/>
    </row>
    <row r="25" spans="1:15" ht="17.5" x14ac:dyDescent="0.35">
      <c r="A25" s="31"/>
      <c r="B25" s="31"/>
      <c r="C25" s="9" t="s">
        <v>48</v>
      </c>
      <c r="D25" s="34" t="s">
        <v>17</v>
      </c>
      <c r="E25" s="34"/>
      <c r="F25" s="34"/>
      <c r="G25" s="34"/>
      <c r="H25" s="50"/>
      <c r="I25" s="51"/>
    </row>
    <row r="26" spans="1:15" ht="15.5" x14ac:dyDescent="0.35">
      <c r="A26" s="34" t="s">
        <v>18</v>
      </c>
      <c r="B26" s="34"/>
      <c r="C26" s="10">
        <f>3300*14</f>
        <v>46200</v>
      </c>
      <c r="D26" s="47">
        <f>H31</f>
        <v>44795</v>
      </c>
      <c r="E26" s="47"/>
      <c r="F26" s="47"/>
      <c r="G26" s="47"/>
      <c r="H26" s="28">
        <f>POWER(C26-D26,2)</f>
        <v>1974025</v>
      </c>
      <c r="I26" s="29"/>
    </row>
    <row r="27" spans="1:15" ht="15.5" x14ac:dyDescent="0.35">
      <c r="A27" s="34" t="s">
        <v>19</v>
      </c>
      <c r="B27" s="34"/>
      <c r="C27" s="10">
        <f>3100*14</f>
        <v>43400</v>
      </c>
      <c r="D27" s="47">
        <f>H31</f>
        <v>44795</v>
      </c>
      <c r="E27" s="47"/>
      <c r="F27" s="47"/>
      <c r="G27" s="47"/>
      <c r="H27" s="28">
        <f>POWER(C27-D27,2)</f>
        <v>1946025</v>
      </c>
      <c r="I27" s="29"/>
    </row>
    <row r="28" spans="1:15" ht="15.5" x14ac:dyDescent="0.35">
      <c r="A28" s="34" t="s">
        <v>20</v>
      </c>
      <c r="B28" s="34"/>
      <c r="C28" s="11">
        <v>46230</v>
      </c>
      <c r="D28" s="47">
        <f>H31</f>
        <v>44795</v>
      </c>
      <c r="E28" s="47"/>
      <c r="F28" s="47"/>
      <c r="G28" s="47"/>
      <c r="H28" s="28">
        <f>POWER(C28-D28,2)</f>
        <v>2059225</v>
      </c>
      <c r="I28" s="29"/>
    </row>
    <row r="29" spans="1:15" ht="15.5" x14ac:dyDescent="0.35">
      <c r="A29" s="34" t="s">
        <v>37</v>
      </c>
      <c r="B29" s="34"/>
      <c r="C29" s="11">
        <f>3000*9+3270*5</f>
        <v>43350</v>
      </c>
      <c r="D29" s="47">
        <f>H31</f>
        <v>44795</v>
      </c>
      <c r="E29" s="47"/>
      <c r="F29" s="47"/>
      <c r="G29" s="47"/>
      <c r="H29" s="28">
        <f>POWER(C29-D29,2)</f>
        <v>2088025</v>
      </c>
      <c r="I29" s="29"/>
    </row>
    <row r="30" spans="1:15" ht="15.5" x14ac:dyDescent="0.35">
      <c r="A30" s="31"/>
      <c r="B30" s="31"/>
      <c r="C30" s="10"/>
      <c r="D30" s="47"/>
      <c r="E30" s="47"/>
      <c r="F30" s="47"/>
      <c r="G30" s="47"/>
      <c r="H30" s="28">
        <f>SUM(H26:H28)</f>
        <v>5979275</v>
      </c>
      <c r="I30" s="29"/>
    </row>
    <row r="31" spans="1:15" x14ac:dyDescent="0.35">
      <c r="B31" s="46" t="s">
        <v>21</v>
      </c>
      <c r="C31" s="46"/>
      <c r="D31" s="46"/>
      <c r="E31" s="46"/>
      <c r="F31" s="46"/>
      <c r="G31" s="46"/>
      <c r="H31" s="12">
        <f>AVERAGE(C26,C27,C28,C29)</f>
        <v>44795</v>
      </c>
      <c r="I31" s="12"/>
    </row>
    <row r="32" spans="1:15" ht="15" customHeight="1" x14ac:dyDescent="0.35">
      <c r="B32" s="45" t="s">
        <v>22</v>
      </c>
      <c r="C32" s="45"/>
      <c r="D32" s="45"/>
      <c r="E32" s="45"/>
      <c r="F32" s="45"/>
      <c r="G32" s="45"/>
      <c r="H32" s="13">
        <v>4</v>
      </c>
      <c r="I32" s="13"/>
    </row>
    <row r="33" spans="1:16" ht="4.5" customHeight="1" x14ac:dyDescent="0.35"/>
    <row r="34" spans="1:16" s="14" customFormat="1" ht="15" customHeight="1" x14ac:dyDescent="0.35">
      <c r="A34" s="14" t="s">
        <v>23</v>
      </c>
      <c r="C34" s="15"/>
      <c r="D34" s="15"/>
      <c r="E34" s="15"/>
      <c r="F34" s="16"/>
    </row>
    <row r="35" spans="1:16" s="14" customFormat="1" ht="6" customHeight="1" x14ac:dyDescent="0.3"/>
    <row r="36" spans="1:16" s="14" customFormat="1" ht="31.5" customHeight="1" x14ac:dyDescent="0.3">
      <c r="F36" s="53" t="s">
        <v>24</v>
      </c>
      <c r="G36" s="64" t="s">
        <v>25</v>
      </c>
      <c r="H36" s="65">
        <f>H30</f>
        <v>5979275</v>
      </c>
      <c r="I36" s="65"/>
      <c r="J36" s="53" t="s">
        <v>24</v>
      </c>
      <c r="K36" s="30">
        <f>SQRT(H36/H37)</f>
        <v>1411.7689848791363</v>
      </c>
      <c r="L36" s="30"/>
      <c r="M36" s="30"/>
    </row>
    <row r="37" spans="1:16" s="14" customFormat="1" ht="15" customHeight="1" x14ac:dyDescent="0.3">
      <c r="F37" s="53"/>
      <c r="G37" s="64"/>
      <c r="H37" s="57">
        <v>3</v>
      </c>
      <c r="I37" s="57"/>
      <c r="J37" s="53"/>
      <c r="K37" s="30"/>
      <c r="L37" s="30"/>
      <c r="M37" s="30"/>
    </row>
    <row r="38" spans="1:16" s="14" customFormat="1" ht="3.75" customHeight="1" x14ac:dyDescent="0.3"/>
    <row r="39" spans="1:16" s="14" customFormat="1" ht="15.5" x14ac:dyDescent="0.35">
      <c r="A39" s="16" t="s">
        <v>26</v>
      </c>
    </row>
    <row r="40" spans="1:16" s="14" customFormat="1" ht="5.25" customHeight="1" x14ac:dyDescent="0.3"/>
    <row r="41" spans="1:16" s="14" customFormat="1" ht="14" x14ac:dyDescent="0.3">
      <c r="F41" s="53" t="s">
        <v>24</v>
      </c>
      <c r="G41" s="54">
        <f>K36</f>
        <v>1411.7689848791363</v>
      </c>
      <c r="H41" s="55"/>
      <c r="I41" s="17"/>
      <c r="J41" s="53" t="s">
        <v>24</v>
      </c>
      <c r="K41" s="60">
        <f>K36/H31</f>
        <v>3.1516217990381436E-2</v>
      </c>
      <c r="L41" s="60"/>
      <c r="M41" s="60"/>
    </row>
    <row r="42" spans="1:16" s="14" customFormat="1" ht="14" x14ac:dyDescent="0.3">
      <c r="F42" s="53"/>
      <c r="G42" s="56">
        <f>H31</f>
        <v>44795</v>
      </c>
      <c r="H42" s="57"/>
      <c r="I42" s="18"/>
      <c r="J42" s="53"/>
      <c r="K42" s="60"/>
      <c r="L42" s="60"/>
      <c r="M42" s="60"/>
    </row>
    <row r="43" spans="1:16" s="14" customFormat="1" ht="3.75" customHeight="1" x14ac:dyDescent="0.3"/>
    <row r="44" spans="1:16" s="14" customFormat="1" ht="15.5" x14ac:dyDescent="0.35">
      <c r="B44" s="19" t="s">
        <v>27</v>
      </c>
      <c r="C44" s="16" t="s">
        <v>28</v>
      </c>
      <c r="D44" s="16"/>
      <c r="E44" s="16"/>
      <c r="F44" s="16"/>
      <c r="G44" s="16"/>
      <c r="H44" s="16"/>
      <c r="I44" s="16"/>
      <c r="J44" s="16"/>
    </row>
    <row r="45" spans="1:16" s="14" customFormat="1" ht="6.75" customHeight="1" x14ac:dyDescent="0.3"/>
    <row r="46" spans="1:16" s="14" customFormat="1" ht="15" customHeight="1" x14ac:dyDescent="0.3">
      <c r="B46" s="20" t="s">
        <v>29</v>
      </c>
      <c r="D46" s="59" t="s">
        <v>24</v>
      </c>
      <c r="E46" s="21">
        <v>1</v>
      </c>
      <c r="F46" s="58" t="s">
        <v>30</v>
      </c>
      <c r="G46" s="59" t="s">
        <v>38</v>
      </c>
      <c r="H46" s="59"/>
      <c r="I46" s="59"/>
      <c r="J46" s="59"/>
      <c r="K46" s="59"/>
      <c r="L46" s="59"/>
      <c r="M46" s="59" t="s">
        <v>24</v>
      </c>
      <c r="N46" s="66">
        <v>44795</v>
      </c>
      <c r="O46" s="59" t="s">
        <v>31</v>
      </c>
      <c r="P46" s="22"/>
    </row>
    <row r="47" spans="1:16" s="14" customFormat="1" ht="20.25" customHeight="1" x14ac:dyDescent="0.3">
      <c r="D47" s="59"/>
      <c r="E47" s="23">
        <v>4</v>
      </c>
      <c r="F47" s="58"/>
      <c r="G47" s="59"/>
      <c r="H47" s="59"/>
      <c r="I47" s="59"/>
      <c r="J47" s="59"/>
      <c r="K47" s="59"/>
      <c r="L47" s="59"/>
      <c r="M47" s="59"/>
      <c r="N47" s="66"/>
      <c r="O47" s="59"/>
      <c r="P47" s="22"/>
    </row>
    <row r="48" spans="1:16" s="14" customFormat="1" ht="5.25" customHeight="1" x14ac:dyDescent="0.3">
      <c r="I48" s="24"/>
    </row>
    <row r="49" spans="2:11" s="14" customFormat="1" ht="15" customHeight="1" x14ac:dyDescent="0.3">
      <c r="I49" s="24"/>
    </row>
    <row r="50" spans="2:11" s="14" customFormat="1" ht="14" x14ac:dyDescent="0.3">
      <c r="B50" s="14" t="s">
        <v>32</v>
      </c>
      <c r="F50" s="52">
        <v>41897</v>
      </c>
      <c r="G50" s="52"/>
      <c r="H50" s="52"/>
    </row>
    <row r="51" spans="2:11" s="14" customFormat="1" ht="3.75" customHeight="1" x14ac:dyDescent="0.3"/>
    <row r="52" spans="2:11" s="14" customFormat="1" ht="12" customHeight="1" x14ac:dyDescent="0.3"/>
    <row r="53" spans="2:11" s="14" customFormat="1" ht="14" x14ac:dyDescent="0.3">
      <c r="B53" s="14" t="s">
        <v>33</v>
      </c>
      <c r="K53" s="14" t="s">
        <v>34</v>
      </c>
    </row>
    <row r="54" spans="2:11" s="14" customFormat="1" ht="14" x14ac:dyDescent="0.3"/>
  </sheetData>
  <mergeCells count="62">
    <mergeCell ref="N46:N47"/>
    <mergeCell ref="O46:O47"/>
    <mergeCell ref="D24:G24"/>
    <mergeCell ref="D25:G25"/>
    <mergeCell ref="D26:G26"/>
    <mergeCell ref="D27:G27"/>
    <mergeCell ref="D28:G28"/>
    <mergeCell ref="D29:G29"/>
    <mergeCell ref="D46:D47"/>
    <mergeCell ref="M46:M47"/>
    <mergeCell ref="F36:F37"/>
    <mergeCell ref="G36:G37"/>
    <mergeCell ref="H36:I36"/>
    <mergeCell ref="J36:J37"/>
    <mergeCell ref="H37:I37"/>
    <mergeCell ref="F50:H50"/>
    <mergeCell ref="F41:F42"/>
    <mergeCell ref="G41:H41"/>
    <mergeCell ref="J41:J42"/>
    <mergeCell ref="G42:H42"/>
    <mergeCell ref="F46:F47"/>
    <mergeCell ref="G46:L47"/>
    <mergeCell ref="K41:M42"/>
    <mergeCell ref="B32:G32"/>
    <mergeCell ref="B31:G31"/>
    <mergeCell ref="D30:G30"/>
    <mergeCell ref="H24:I25"/>
    <mergeCell ref="H26:I26"/>
    <mergeCell ref="H27:I27"/>
    <mergeCell ref="H28:I28"/>
    <mergeCell ref="H29:I29"/>
    <mergeCell ref="A24:B25"/>
    <mergeCell ref="B6:O6"/>
    <mergeCell ref="B7:O7"/>
    <mergeCell ref="B8:O8"/>
    <mergeCell ref="B9:O9"/>
    <mergeCell ref="B10:O10"/>
    <mergeCell ref="A27:B27"/>
    <mergeCell ref="A28:B28"/>
    <mergeCell ref="D20:O20"/>
    <mergeCell ref="B11:O11"/>
    <mergeCell ref="B12:O12"/>
    <mergeCell ref="B13:O13"/>
    <mergeCell ref="B14:O14"/>
    <mergeCell ref="A17:O17"/>
    <mergeCell ref="A16:O16"/>
    <mergeCell ref="A1:O1"/>
    <mergeCell ref="A3:O3"/>
    <mergeCell ref="H30:I30"/>
    <mergeCell ref="K36:M37"/>
    <mergeCell ref="A30:B30"/>
    <mergeCell ref="G23:I23"/>
    <mergeCell ref="A20:C20"/>
    <mergeCell ref="A29:B29"/>
    <mergeCell ref="A6:A8"/>
    <mergeCell ref="A22:K22"/>
    <mergeCell ref="A2:K2"/>
    <mergeCell ref="A5:O5"/>
    <mergeCell ref="A18:O18"/>
    <mergeCell ref="D19:O19"/>
    <mergeCell ref="A19:C19"/>
    <mergeCell ref="A26:B26"/>
  </mergeCells>
  <pageMargins left="0.70866141732283472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Анна Сергеевна Гамиловская</cp:lastModifiedBy>
  <cp:lastPrinted>2014-09-15T11:45:38Z</cp:lastPrinted>
  <dcterms:created xsi:type="dcterms:W3CDTF">2014-09-08T11:37:39Z</dcterms:created>
  <dcterms:modified xsi:type="dcterms:W3CDTF">2014-09-18T07:51:52Z</dcterms:modified>
</cp:coreProperties>
</file>