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480" yWindow="285" windowWidth="19440" windowHeight="12540"/>
  </bookViews>
  <sheets>
    <sheet name="Лист1" sheetId="2" r:id="rId1"/>
  </sheets>
  <definedNames>
    <definedName name="_xlnm.Print_Area" localSheetId="0">Лист1!$A$1:$M$44</definedName>
  </definedNames>
  <calcPr calcId="145621" fullPrecision="0"/>
</workbook>
</file>

<file path=xl/calcChain.xml><?xml version="1.0" encoding="utf-8"?>
<calcChain xmlns="http://schemas.openxmlformats.org/spreadsheetml/2006/main">
  <c r="G23" i="2" l="1"/>
  <c r="G20" i="2"/>
  <c r="G16" i="2"/>
  <c r="G12" i="2" l="1"/>
  <c r="G24" i="2" l="1"/>
  <c r="G26" i="2" s="1"/>
</calcChain>
</file>

<file path=xl/sharedStrings.xml><?xml version="1.0" encoding="utf-8"?>
<sst xmlns="http://schemas.openxmlformats.org/spreadsheetml/2006/main" count="21" uniqueCount="20">
  <si>
    <t>НДС 18%</t>
  </si>
  <si>
    <t>Размер платы</t>
  </si>
  <si>
    <t>Всего:</t>
  </si>
  <si>
    <t>РАСЧЕТ</t>
  </si>
  <si>
    <t xml:space="preserve">Размер платы за проведение государственной экспертизы </t>
  </si>
  <si>
    <t>"Строительство автодороги Авдотьино-Минеево, соединяющей ул.Минскую и ул.Революционную г.Иваново"</t>
  </si>
  <si>
    <t>Расчет произведен на основании Постановления Правительства РФ №145 от 05.03.2007 (ред. от 22.03.2014) п. 56</t>
  </si>
  <si>
    <r>
      <t>по формуле</t>
    </r>
    <r>
      <rPr>
        <b/>
        <i/>
        <sz val="11"/>
        <color theme="1"/>
        <rFont val="Times New Roman"/>
        <family val="1"/>
        <charset val="204"/>
      </rPr>
      <t xml:space="preserve">  РПнж = Спд*П*Кi+Сиж*П*Кi</t>
    </r>
  </si>
  <si>
    <t>Стоимость изготовления проектной документации в ценах 2001г (Спд) (100%), руб.</t>
  </si>
  <si>
    <t>Стоимость ПИР в ценах 2001 г. (Спд+Сиж), руб.</t>
  </si>
  <si>
    <t>Стоимость изготовления материалов  инженерных изысканий в ценах 2001г Сиж (100%), руб.</t>
  </si>
  <si>
    <t>Процент от суммы Спд и Сиж (20,22%)</t>
  </si>
  <si>
    <t>Коэффициент, отражающий инфляционные процессы по сравнению с 1.01.2001г. (Кi)</t>
  </si>
  <si>
    <t>Определение достоверности  сметной стоимости, в т.ч. НДС 18% (Постановление Правительства РФ от 18.05.2009 г. №427 (в действующей редакции))</t>
  </si>
  <si>
    <t>Расчет №1</t>
  </si>
  <si>
    <t>Проектная документация на строительство автодороги, руб.</t>
  </si>
  <si>
    <t>Проектная документация на строительство линии наружного освещения, руб.</t>
  </si>
  <si>
    <t>В том числе:</t>
  </si>
  <si>
    <t>Стоимость изготовления материалов инженерно-геодезических изысканий, руб.</t>
  </si>
  <si>
    <t>Стоимость изготовления материалов инженерно-геологических изысканий,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</si>
</sst>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2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3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3" fillId="23" borderId="8" applyNumberForma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</cellStyleXfs>
  <cellXfs count="33">
    <xf numFmtId="0" fontId="0" fillId="0" borderId="0" xfId="0"/>
    <xf numFmtId="0" fontId="22" fillId="0" borderId="0" xfId="0" applyFont="1" applyAlignment="1">
      <alignment horizontal="center"/>
    </xf>
    <xf numFmtId="0" fontId="0" fillId="0" borderId="0" xfId="0" applyNumberFormat="1"/>
    <xf numFmtId="0" fontId="1" fillId="0" borderId="10" xfId="0" applyFont="1" applyBorder="1" applyAlignment="1">
      <alignment horizontal="left" vertical="center"/>
    </xf>
    <xf numFmtId="4" fontId="21" fillId="0" borderId="10" xfId="0" applyNumberFormat="1" applyFont="1" applyBorder="1" applyAlignment="1">
      <alignment horizontal="center" vertical="center"/>
    </xf>
    <xf numFmtId="0" fontId="21" fillId="0" borderId="10" xfId="0" applyFont="1" applyBorder="1" applyAlignment="1">
      <alignment horizontal="left" vertical="center"/>
    </xf>
    <xf numFmtId="0" fontId="2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4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4" fontId="22" fillId="24" borderId="10" xfId="0" applyNumberFormat="1" applyFont="1" applyFill="1" applyBorder="1" applyAlignment="1">
      <alignment horizontal="center"/>
    </xf>
    <xf numFmtId="0" fontId="21" fillId="0" borderId="11" xfId="0" applyFont="1" applyBorder="1" applyAlignment="1">
      <alignment horizontal="left" vertical="center"/>
    </xf>
    <xf numFmtId="0" fontId="21" fillId="0" borderId="12" xfId="0" applyFont="1" applyBorder="1" applyAlignment="1">
      <alignment horizontal="left" vertical="center"/>
    </xf>
    <xf numFmtId="0" fontId="21" fillId="0" borderId="13" xfId="0" applyFont="1" applyBorder="1" applyAlignment="1">
      <alignment horizontal="left" vertical="center"/>
    </xf>
    <xf numFmtId="0" fontId="21" fillId="0" borderId="11" xfId="0" applyFont="1" applyBorder="1" applyAlignment="1">
      <alignment horizontal="left" vertical="center" wrapText="1"/>
    </xf>
    <xf numFmtId="0" fontId="21" fillId="0" borderId="12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left" vertical="center" wrapText="1"/>
    </xf>
    <xf numFmtId="0" fontId="2" fillId="24" borderId="10" xfId="0" applyFont="1" applyFill="1" applyBorder="1" applyAlignment="1">
      <alignment horizontal="left"/>
    </xf>
    <xf numFmtId="164" fontId="21" fillId="0" borderId="10" xfId="0" applyNumberFormat="1" applyFont="1" applyBorder="1" applyAlignment="1">
      <alignment horizontal="center" vertical="center"/>
    </xf>
    <xf numFmtId="4" fontId="21" fillId="0" borderId="11" xfId="0" applyNumberFormat="1" applyFont="1" applyBorder="1" applyAlignment="1">
      <alignment horizontal="center" vertical="center"/>
    </xf>
    <xf numFmtId="4" fontId="21" fillId="0" borderId="13" xfId="0" applyNumberFormat="1" applyFont="1" applyBorder="1" applyAlignment="1">
      <alignment horizontal="center" vertical="center"/>
    </xf>
    <xf numFmtId="4" fontId="21" fillId="0" borderId="11" xfId="0" applyNumberFormat="1" applyFont="1" applyBorder="1" applyAlignment="1">
      <alignment horizontal="center" vertical="center"/>
    </xf>
    <xf numFmtId="4" fontId="21" fillId="0" borderId="13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21" fillId="0" borderId="11" xfId="0" applyFont="1" applyBorder="1" applyAlignment="1">
      <alignment vertical="center"/>
    </xf>
    <xf numFmtId="0" fontId="21" fillId="0" borderId="12" xfId="0" applyFont="1" applyBorder="1" applyAlignment="1">
      <alignment vertical="center"/>
    </xf>
    <xf numFmtId="0" fontId="21" fillId="0" borderId="13" xfId="0" applyFont="1" applyBorder="1" applyAlignment="1">
      <alignment vertical="center"/>
    </xf>
  </cellXfs>
  <cellStyles count="43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Плохой 2" xfId="37"/>
    <cellStyle name="Пояснение 2" xfId="38"/>
    <cellStyle name="Примечание 2" xfId="39"/>
    <cellStyle name="Связанная ячейка 2" xfId="40"/>
    <cellStyle name="Текст предупреждения 2" xfId="41"/>
    <cellStyle name="Хороший 2" xfId="4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6"/>
  <sheetViews>
    <sheetView tabSelected="1" view="pageBreakPreview" zoomScale="90" zoomScaleNormal="100" zoomScaleSheetLayoutView="90" workbookViewId="0">
      <selection activeCell="G24" sqref="G24:H24"/>
    </sheetView>
  </sheetViews>
  <sheetFormatPr defaultRowHeight="15" x14ac:dyDescent="0.25"/>
  <cols>
    <col min="2" max="2" width="26.85546875" customWidth="1"/>
    <col min="5" max="5" width="17.5703125" customWidth="1"/>
    <col min="6" max="6" width="19.85546875" customWidth="1"/>
    <col min="8" max="8" width="11.140625" customWidth="1"/>
    <col min="9" max="9" width="2.28515625" customWidth="1"/>
  </cols>
  <sheetData>
    <row r="1" spans="2:11" ht="18.75" x14ac:dyDescent="0.3">
      <c r="E1" s="6" t="s">
        <v>14</v>
      </c>
      <c r="F1" s="6"/>
    </row>
    <row r="2" spans="2:11" ht="26.25" customHeight="1" x14ac:dyDescent="0.25">
      <c r="B2" s="7" t="s">
        <v>4</v>
      </c>
      <c r="C2" s="7"/>
      <c r="D2" s="7"/>
      <c r="E2" s="7"/>
      <c r="F2" s="7"/>
      <c r="G2" s="7"/>
      <c r="H2" s="7"/>
      <c r="I2" s="7"/>
      <c r="J2" s="7"/>
      <c r="K2" s="7"/>
    </row>
    <row r="3" spans="2:11" ht="15.75" x14ac:dyDescent="0.25">
      <c r="B3" s="9" t="s">
        <v>5</v>
      </c>
      <c r="C3" s="9"/>
      <c r="D3" s="9"/>
      <c r="E3" s="9"/>
      <c r="F3" s="9"/>
      <c r="G3" s="9"/>
      <c r="H3" s="9"/>
      <c r="I3" s="9"/>
      <c r="J3" s="9"/>
      <c r="K3" s="9"/>
    </row>
    <row r="4" spans="2:11" ht="7.5" customHeight="1" x14ac:dyDescent="0.25"/>
    <row r="5" spans="2:11" x14ac:dyDescent="0.25">
      <c r="B5" s="8" t="s">
        <v>6</v>
      </c>
      <c r="C5" s="8"/>
      <c r="D5" s="8"/>
      <c r="E5" s="8"/>
      <c r="F5" s="8"/>
      <c r="G5" s="8"/>
      <c r="H5" s="8"/>
      <c r="I5" s="8"/>
      <c r="J5" s="8"/>
    </row>
    <row r="6" spans="2:11" ht="4.5" customHeight="1" x14ac:dyDescent="0.25"/>
    <row r="7" spans="2:11" x14ac:dyDescent="0.25">
      <c r="B7" s="8" t="s">
        <v>7</v>
      </c>
      <c r="C7" s="8"/>
      <c r="D7" s="8"/>
      <c r="E7" s="8"/>
      <c r="F7" s="8"/>
      <c r="G7" s="8"/>
      <c r="H7" s="8"/>
      <c r="I7" s="8"/>
      <c r="J7" s="8"/>
    </row>
    <row r="8" spans="2:11" ht="3" customHeight="1" x14ac:dyDescent="0.25"/>
    <row r="10" spans="2:11" x14ac:dyDescent="0.25">
      <c r="E10" s="1" t="s">
        <v>3</v>
      </c>
    </row>
    <row r="12" spans="2:11" ht="35.1" customHeight="1" x14ac:dyDescent="0.25">
      <c r="B12" s="3" t="s">
        <v>8</v>
      </c>
      <c r="C12" s="3"/>
      <c r="D12" s="3"/>
      <c r="E12" s="3"/>
      <c r="F12" s="3"/>
      <c r="G12" s="4">
        <f>SUM(33307+342195.84)</f>
        <v>375502.84</v>
      </c>
      <c r="H12" s="4"/>
      <c r="K12" s="2"/>
    </row>
    <row r="13" spans="2:11" ht="11.25" customHeight="1" x14ac:dyDescent="0.25">
      <c r="B13" s="26"/>
      <c r="C13" s="27"/>
      <c r="D13" s="29" t="s">
        <v>17</v>
      </c>
      <c r="E13" s="27"/>
      <c r="F13" s="28"/>
      <c r="G13" s="21"/>
      <c r="H13" s="22"/>
      <c r="K13" s="2"/>
    </row>
    <row r="14" spans="2:11" ht="18" customHeight="1" x14ac:dyDescent="0.25">
      <c r="B14" s="23" t="s">
        <v>15</v>
      </c>
      <c r="C14" s="24"/>
      <c r="D14" s="24"/>
      <c r="E14" s="24"/>
      <c r="F14" s="25"/>
      <c r="G14" s="19">
        <v>342195.84</v>
      </c>
      <c r="H14" s="20"/>
      <c r="K14" s="2"/>
    </row>
    <row r="15" spans="2:11" ht="17.25" customHeight="1" x14ac:dyDescent="0.25">
      <c r="B15" s="23" t="s">
        <v>16</v>
      </c>
      <c r="C15" s="24"/>
      <c r="D15" s="24"/>
      <c r="E15" s="24"/>
      <c r="F15" s="25"/>
      <c r="G15" s="19">
        <v>33307</v>
      </c>
      <c r="H15" s="20"/>
      <c r="K15" s="2"/>
    </row>
    <row r="16" spans="2:11" ht="35.1" customHeight="1" x14ac:dyDescent="0.25">
      <c r="B16" s="5" t="s">
        <v>10</v>
      </c>
      <c r="C16" s="5"/>
      <c r="D16" s="5"/>
      <c r="E16" s="5"/>
      <c r="F16" s="5"/>
      <c r="G16" s="4">
        <f>SUM(118372.05+70260.47)</f>
        <v>188632.52</v>
      </c>
      <c r="H16" s="4"/>
    </row>
    <row r="17" spans="2:8" ht="12.75" customHeight="1" x14ac:dyDescent="0.25">
      <c r="B17" s="30"/>
      <c r="C17" s="31"/>
      <c r="D17" s="29" t="s">
        <v>17</v>
      </c>
      <c r="E17" s="31"/>
      <c r="F17" s="32"/>
      <c r="G17" s="19"/>
      <c r="H17" s="20"/>
    </row>
    <row r="18" spans="2:8" ht="17.25" customHeight="1" x14ac:dyDescent="0.25">
      <c r="B18" s="11" t="s">
        <v>18</v>
      </c>
      <c r="C18" s="12"/>
      <c r="D18" s="12"/>
      <c r="E18" s="12"/>
      <c r="F18" s="13"/>
      <c r="G18" s="19">
        <v>70260.47</v>
      </c>
      <c r="H18" s="20"/>
    </row>
    <row r="19" spans="2:8" ht="18.75" customHeight="1" x14ac:dyDescent="0.25">
      <c r="B19" s="11" t="s">
        <v>19</v>
      </c>
      <c r="C19" s="12"/>
      <c r="D19" s="12"/>
      <c r="E19" s="12"/>
      <c r="F19" s="13"/>
      <c r="G19" s="19">
        <v>118372.05</v>
      </c>
      <c r="H19" s="20"/>
    </row>
    <row r="20" spans="2:8" ht="35.1" customHeight="1" x14ac:dyDescent="0.25">
      <c r="B20" s="5" t="s">
        <v>9</v>
      </c>
      <c r="C20" s="5"/>
      <c r="D20" s="5"/>
      <c r="E20" s="5"/>
      <c r="F20" s="5"/>
      <c r="G20" s="4">
        <f>SUM(G16)+G12</f>
        <v>564135.36</v>
      </c>
      <c r="H20" s="4"/>
    </row>
    <row r="21" spans="2:8" ht="35.1" customHeight="1" x14ac:dyDescent="0.25">
      <c r="B21" s="11" t="s">
        <v>11</v>
      </c>
      <c r="C21" s="12"/>
      <c r="D21" s="12"/>
      <c r="E21" s="12"/>
      <c r="F21" s="13"/>
      <c r="G21" s="18">
        <v>0.20219999999999999</v>
      </c>
      <c r="H21" s="18"/>
    </row>
    <row r="22" spans="2:8" ht="35.1" customHeight="1" x14ac:dyDescent="0.25">
      <c r="B22" s="11" t="s">
        <v>12</v>
      </c>
      <c r="C22" s="12"/>
      <c r="D22" s="12"/>
      <c r="E22" s="12"/>
      <c r="F22" s="13"/>
      <c r="G22" s="4">
        <v>3.75</v>
      </c>
      <c r="H22" s="4"/>
    </row>
    <row r="23" spans="2:8" ht="35.1" customHeight="1" x14ac:dyDescent="0.25">
      <c r="B23" s="11" t="s">
        <v>1</v>
      </c>
      <c r="C23" s="12"/>
      <c r="D23" s="12"/>
      <c r="E23" s="12"/>
      <c r="F23" s="13"/>
      <c r="G23" s="4">
        <f>SUM(G20*G21*G22)</f>
        <v>427755.64</v>
      </c>
      <c r="H23" s="4"/>
    </row>
    <row r="24" spans="2:8" ht="35.1" customHeight="1" x14ac:dyDescent="0.25">
      <c r="B24" s="11" t="s">
        <v>0</v>
      </c>
      <c r="C24" s="12"/>
      <c r="D24" s="12"/>
      <c r="E24" s="12"/>
      <c r="F24" s="13"/>
      <c r="G24" s="4">
        <f>SUM(G23*0.18)</f>
        <v>76996.02</v>
      </c>
      <c r="H24" s="4"/>
    </row>
    <row r="25" spans="2:8" ht="39" customHeight="1" x14ac:dyDescent="0.25">
      <c r="B25" s="14" t="s">
        <v>13</v>
      </c>
      <c r="C25" s="15"/>
      <c r="D25" s="15"/>
      <c r="E25" s="15"/>
      <c r="F25" s="16"/>
      <c r="G25" s="4">
        <v>20000</v>
      </c>
      <c r="H25" s="4"/>
    </row>
    <row r="26" spans="2:8" ht="23.25" customHeight="1" x14ac:dyDescent="0.25">
      <c r="B26" s="17" t="s">
        <v>2</v>
      </c>
      <c r="C26" s="17"/>
      <c r="D26" s="17"/>
      <c r="E26" s="17"/>
      <c r="F26" s="17"/>
      <c r="G26" s="10">
        <f>SUM(G25+G24+G23)</f>
        <v>524751.66</v>
      </c>
      <c r="H26" s="10"/>
    </row>
  </sheetData>
  <mergeCells count="32">
    <mergeCell ref="G25:H25"/>
    <mergeCell ref="G26:H26"/>
    <mergeCell ref="G23:H23"/>
    <mergeCell ref="B21:F21"/>
    <mergeCell ref="B22:F22"/>
    <mergeCell ref="B23:F23"/>
    <mergeCell ref="G24:H24"/>
    <mergeCell ref="B24:F24"/>
    <mergeCell ref="B25:F25"/>
    <mergeCell ref="B26:F26"/>
    <mergeCell ref="G21:H21"/>
    <mergeCell ref="G22:H22"/>
    <mergeCell ref="E1:F1"/>
    <mergeCell ref="B2:K2"/>
    <mergeCell ref="B5:J5"/>
    <mergeCell ref="B7:J7"/>
    <mergeCell ref="B3:K3"/>
    <mergeCell ref="B12:F12"/>
    <mergeCell ref="G12:H12"/>
    <mergeCell ref="B16:F16"/>
    <mergeCell ref="G16:H16"/>
    <mergeCell ref="B20:F20"/>
    <mergeCell ref="G20:H20"/>
    <mergeCell ref="B14:F14"/>
    <mergeCell ref="G14:H14"/>
    <mergeCell ref="B15:F15"/>
    <mergeCell ref="G15:H15"/>
    <mergeCell ref="B18:F18"/>
    <mergeCell ref="B19:F19"/>
    <mergeCell ref="G17:H17"/>
    <mergeCell ref="G18:H18"/>
    <mergeCell ref="G19:H19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Туся</dc:creator>
  <cp:lastModifiedBy>Анна Николаевна Ярмолинская</cp:lastModifiedBy>
  <cp:lastPrinted>2014-08-15T11:08:46Z</cp:lastPrinted>
  <dcterms:created xsi:type="dcterms:W3CDTF">2014-03-18T08:42:19Z</dcterms:created>
  <dcterms:modified xsi:type="dcterms:W3CDTF">2014-08-15T11:09:09Z</dcterms:modified>
</cp:coreProperties>
</file>