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/>
  <bookViews>
    <workbookView xWindow="0" yWindow="180" windowWidth="18330" windowHeight="9225" tabRatio="903" firstSheet="29" activeTab="52"/>
  </bookViews>
  <sheets>
    <sheet name="Оглавление" sheetId="27" state="hidden" r:id="rId1"/>
    <sheet name="Приложение 1 (Адм)" sheetId="9" state="hidden" r:id="rId2"/>
    <sheet name="Приложение 2 (ТЭЦ)" sheetId="41" state="hidden" r:id="rId3"/>
    <sheet name="Приложение 3 (Котельные)" sheetId="13" state="hidden" r:id="rId4"/>
    <sheet name="Приложение 5 (ЕТО)" sheetId="23" state="hidden" r:id="rId5"/>
    <sheet name="Приложение 8 (Опрос потреб-лей)" sheetId="66" state="hidden" r:id="rId6"/>
    <sheet name="1.3" sheetId="33" state="hidden" r:id="rId7"/>
    <sheet name="1.4" sheetId="10" state="hidden" r:id="rId8"/>
    <sheet name="1.5" sheetId="11" state="hidden" r:id="rId9"/>
    <sheet name="1.6" sheetId="12" state="hidden" r:id="rId10"/>
    <sheet name="2.4 ПАО «Т Плюс»" sheetId="79" state="hidden" r:id="rId11"/>
    <sheet name="2.5" sheetId="82" state="hidden" r:id="rId12"/>
    <sheet name="2.6" sheetId="83" state="hidden" r:id="rId13"/>
    <sheet name="2.7" sheetId="84" state="hidden" r:id="rId14"/>
    <sheet name="2.8" sheetId="85" state="hidden" r:id="rId15"/>
    <sheet name="2.9" sheetId="86" state="hidden" r:id="rId16"/>
    <sheet name="2.10" sheetId="87" state="hidden" r:id="rId17"/>
    <sheet name="2.11" sheetId="88" state="hidden" r:id="rId18"/>
    <sheet name="2.12" sheetId="50" state="hidden" r:id="rId19"/>
    <sheet name="2.13" sheetId="51" state="hidden" r:id="rId20"/>
    <sheet name="2.19" sheetId="52" state="hidden" r:id="rId21"/>
    <sheet name="2.20" sheetId="89" state="hidden" r:id="rId22"/>
    <sheet name="2.21" sheetId="90" state="hidden" r:id="rId23"/>
    <sheet name="2.22" sheetId="61" state="hidden" r:id="rId24"/>
    <sheet name="2.23" sheetId="62" state="hidden" r:id="rId25"/>
    <sheet name="2.24" sheetId="63" state="hidden" r:id="rId26"/>
    <sheet name="2.25" sheetId="72" state="hidden" r:id="rId27"/>
    <sheet name="3.4 АО «ИвГТЭ»" sheetId="80" state="hidden" r:id="rId28"/>
    <sheet name="3.4 прочие орг" sheetId="81" state="hidden" r:id="rId29"/>
    <sheet name="3.6" sheetId="96" r:id="rId30"/>
    <sheet name="3.7" sheetId="92" state="hidden" r:id="rId31"/>
    <sheet name="3.8" sheetId="93" state="hidden" r:id="rId32"/>
    <sheet name="3.11" sheetId="54" state="hidden" r:id="rId33"/>
    <sheet name="3.13" sheetId="18" state="hidden" r:id="rId34"/>
    <sheet name="4.2 ПАО «Т Плюс»" sheetId="55" state="hidden" r:id="rId35"/>
    <sheet name="3.14" sheetId="19" state="hidden" r:id="rId36"/>
    <sheet name="3.18" sheetId="95" state="hidden" r:id="rId37"/>
    <sheet name="Приложение 4 (ТС)" sheetId="2" state="hidden" r:id="rId38"/>
    <sheet name="4.2 АО «ИвГТЭ»" sheetId="67" state="hidden" r:id="rId39"/>
    <sheet name="4.2 ЗАО «ИвТБС»" sheetId="68" state="hidden" r:id="rId40"/>
    <sheet name="4.2 ЗАО «УП ЖКХ»" sheetId="69" state="hidden" r:id="rId41"/>
    <sheet name="4.2 ООО «Купол»" sheetId="70" state="hidden" r:id="rId42"/>
    <sheet name="4.2 ООО «Энергосерв-я компания»" sheetId="71" state="hidden" r:id="rId43"/>
    <sheet name="4.2 ООО «Энергосетьком»" sheetId="78" state="hidden" r:id="rId44"/>
    <sheet name="4.9" sheetId="3" state="hidden" r:id="rId45"/>
    <sheet name="4.11" sheetId="4" state="hidden" r:id="rId46"/>
    <sheet name="4.13" sheetId="1" state="hidden" r:id="rId47"/>
    <sheet name="4.15" sheetId="5" state="hidden" r:id="rId48"/>
    <sheet name="4.17" sheetId="6" state="hidden" r:id="rId49"/>
    <sheet name="4.18" sheetId="7" state="hidden" r:id="rId50"/>
    <sheet name="4.19" sheetId="8" state="hidden" r:id="rId51"/>
    <sheet name="4.24" sheetId="22" r:id="rId52"/>
    <sheet name="4.25" sheetId="57" r:id="rId53"/>
    <sheet name="5.3" sheetId="24" state="hidden" r:id="rId54"/>
    <sheet name="5.4" sheetId="94" state="hidden" r:id="rId55"/>
    <sheet name="5.5" sheetId="26" state="hidden" r:id="rId56"/>
    <sheet name="Приложение 6 (Тарифы)" sheetId="34" state="hidden" r:id="rId57"/>
    <sheet name="6.4" sheetId="40" state="hidden" r:id="rId58"/>
    <sheet name="6.5" sheetId="56" state="hidden" r:id="rId59"/>
    <sheet name="6.6.1" sheetId="36" state="hidden" r:id="rId60"/>
    <sheet name="6.6.2" sheetId="37" state="hidden" r:id="rId61"/>
    <sheet name="6.6.3" sheetId="38" state="hidden" r:id="rId62"/>
    <sheet name="6.6.4" sheetId="39" state="hidden" r:id="rId63"/>
    <sheet name="Приложение 7 (Экология)" sheetId="28" state="hidden" r:id="rId64"/>
    <sheet name="7.2" sheetId="29" state="hidden" r:id="rId65"/>
    <sheet name="7.3" sheetId="30" state="hidden" r:id="rId66"/>
    <sheet name="7.4" sheetId="31" state="hidden" r:id="rId67"/>
    <sheet name="7.5" sheetId="32" state="hidden" r:id="rId68"/>
  </sheets>
  <definedNames>
    <definedName name="_Toc43801929" localSheetId="20">'2.19'!$A$1</definedName>
    <definedName name="_xlnm._FilterDatabase" localSheetId="38" hidden="1">'4.2 АО «ИвГТЭ»'!$A$5:$Q$5</definedName>
    <definedName name="_xlnm._FilterDatabase" localSheetId="39" hidden="1">'4.2 ЗАО «ИвТБС»'!$A$5:$Q$5</definedName>
    <definedName name="_xlnm._FilterDatabase" localSheetId="40" hidden="1">'4.2 ЗАО «УП ЖКХ»'!$A$5:$Q$5</definedName>
    <definedName name="_xlnm._FilterDatabase" localSheetId="41" hidden="1">'4.2 ООО «Купол»'!$A$5:$Q$5</definedName>
    <definedName name="_xlnm._FilterDatabase" localSheetId="42" hidden="1">'4.2 ООО «Энергосерв-я компания»'!$A$5:$Q$5</definedName>
    <definedName name="_xlnm._FilterDatabase" localSheetId="34" hidden="1">'4.2 ПАО «Т Плюс»'!$A$5:$Q$5</definedName>
    <definedName name="_xlnm.Print_Area" localSheetId="36">'3.18'!$A$1:$J$51</definedName>
    <definedName name="Приложение_1">'Приложение 1 (Адм)'!$A$1</definedName>
    <definedName name="Приложение_2" localSheetId="63">'Приложение 7 (Экология)'!$A$1</definedName>
    <definedName name="Приложение_2" localSheetId="5">'Приложение 8 (Опрос потреб-лей)'!$A$1</definedName>
    <definedName name="Приложение_2">'Приложение 3 (Котельные)'!$A$1</definedName>
    <definedName name="Приложение_3">'Приложение 4 (ТС)'!$A$1</definedName>
    <definedName name="Таблица_1.1">'1.4'!$A$1</definedName>
    <definedName name="Таблица_1.2">'1.5'!$A$1</definedName>
    <definedName name="Таблица_1.3">'1.6'!$A$1</definedName>
    <definedName name="Таблица_2.1" localSheetId="36">#REF!</definedName>
    <definedName name="Таблица_2.1" localSheetId="29">'3.6'!$A$1</definedName>
    <definedName name="Таблица_2.1">#REF!</definedName>
    <definedName name="Таблица_2.2" localSheetId="14">#REF!</definedName>
    <definedName name="Таблица_2.2" localSheetId="36">#REF!</definedName>
    <definedName name="Таблица_2.2" localSheetId="27">#REF!</definedName>
    <definedName name="Таблица_2.2" localSheetId="28">#REF!</definedName>
    <definedName name="Таблица_2.2" localSheetId="29">#REF!</definedName>
    <definedName name="Таблица_2.2" localSheetId="38">#REF!</definedName>
    <definedName name="Таблица_2.2" localSheetId="39">#REF!</definedName>
    <definedName name="Таблица_2.2" localSheetId="40">#REF!</definedName>
    <definedName name="Таблица_2.2" localSheetId="41">#REF!</definedName>
    <definedName name="Таблица_2.2" localSheetId="42">#REF!</definedName>
    <definedName name="Таблица_2.2" localSheetId="52">#REF!</definedName>
    <definedName name="Таблица_2.2" localSheetId="5">#REF!</definedName>
    <definedName name="Таблица_2.2">#REF!</definedName>
    <definedName name="Таблица_2.3" localSheetId="13">'2.7'!$A$1</definedName>
    <definedName name="Таблица_2.3">#REF!</definedName>
    <definedName name="Таблица_2.4">'3.13'!$A$1</definedName>
    <definedName name="Таблица_2.5">'3.14'!$A$1</definedName>
    <definedName name="Таблица_2.6" localSheetId="14">#REF!</definedName>
    <definedName name="Таблица_2.6" localSheetId="36">#REF!</definedName>
    <definedName name="Таблица_2.6" localSheetId="27">#REF!</definedName>
    <definedName name="Таблица_2.6" localSheetId="28">#REF!</definedName>
    <definedName name="Таблица_2.6" localSheetId="29">#REF!</definedName>
    <definedName name="Таблица_2.6" localSheetId="38">#REF!</definedName>
    <definedName name="Таблица_2.6" localSheetId="39">#REF!</definedName>
    <definedName name="Таблица_2.6" localSheetId="40">#REF!</definedName>
    <definedName name="Таблица_2.6" localSheetId="41">#REF!</definedName>
    <definedName name="Таблица_2.6" localSheetId="42">#REF!</definedName>
    <definedName name="Таблица_2.6" localSheetId="52">#REF!</definedName>
    <definedName name="Таблица_2.6" localSheetId="5">#REF!</definedName>
    <definedName name="Таблица_2.6">#REF!</definedName>
    <definedName name="Таблица_2.7" localSheetId="14">#REF!</definedName>
    <definedName name="Таблица_2.7" localSheetId="36">#REF!</definedName>
    <definedName name="Таблица_2.7" localSheetId="27">#REF!</definedName>
    <definedName name="Таблица_2.7" localSheetId="28">#REF!</definedName>
    <definedName name="Таблица_2.7" localSheetId="29">#REF!</definedName>
    <definedName name="Таблица_2.7" localSheetId="38">#REF!</definedName>
    <definedName name="Таблица_2.7" localSheetId="39">#REF!</definedName>
    <definedName name="Таблица_2.7" localSheetId="40">#REF!</definedName>
    <definedName name="Таблица_2.7" localSheetId="41">#REF!</definedName>
    <definedName name="Таблица_2.7" localSheetId="42">#REF!</definedName>
    <definedName name="Таблица_2.7" localSheetId="52">#REF!</definedName>
    <definedName name="Таблица_2.7" localSheetId="5">#REF!</definedName>
    <definedName name="Таблица_2.7">#REF!</definedName>
    <definedName name="Таблица_3.1">'4.9'!$A$1</definedName>
    <definedName name="Таблица_3.2">'4.11'!$A$1</definedName>
    <definedName name="Таблица_3.3">'4.13'!$A$1</definedName>
    <definedName name="Таблица_3.4">'4.15'!$A$1</definedName>
    <definedName name="Таблица_3.5">'4.17'!$A$1</definedName>
    <definedName name="Таблица_3.6">'4.18'!$A$1</definedName>
    <definedName name="Таблица_3.7">'4.19'!$B$1</definedName>
    <definedName name="Таблица_3.8" localSheetId="52">'4.25'!$A$1</definedName>
    <definedName name="Таблица_3.8">'4.24'!$A$1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5" i="19" l="1"/>
  <c r="G151" i="19"/>
  <c r="G41" i="19" l="1"/>
  <c r="G40" i="19"/>
  <c r="G35" i="19"/>
  <c r="G48" i="19"/>
  <c r="G67" i="19"/>
  <c r="G262" i="19"/>
  <c r="G249" i="19"/>
  <c r="G236" i="19"/>
  <c r="G184" i="19"/>
  <c r="G158" i="19"/>
  <c r="G145" i="19"/>
  <c r="G132" i="19"/>
  <c r="G119" i="19"/>
  <c r="G106" i="19"/>
  <c r="G93" i="19"/>
  <c r="G80" i="19"/>
  <c r="G66" i="19"/>
  <c r="G61" i="19"/>
  <c r="G79" i="19"/>
  <c r="G92" i="19"/>
  <c r="G105" i="19"/>
  <c r="G118" i="19"/>
  <c r="G144" i="19"/>
  <c r="G131" i="19"/>
  <c r="G126" i="19"/>
  <c r="G139" i="19"/>
  <c r="G157" i="19"/>
  <c r="G152" i="19"/>
  <c r="G165" i="19"/>
  <c r="G183" i="19"/>
  <c r="G178" i="19"/>
  <c r="G261" i="19"/>
  <c r="G256" i="19"/>
  <c r="G248" i="19"/>
  <c r="G243" i="19"/>
  <c r="G235" i="19"/>
  <c r="G230" i="19"/>
  <c r="G217" i="19"/>
  <c r="G204" i="19"/>
  <c r="G196" i="19"/>
  <c r="G191" i="19"/>
  <c r="G113" i="19"/>
  <c r="G100" i="19"/>
  <c r="G87" i="19"/>
  <c r="G74" i="19"/>
  <c r="G22" i="19"/>
  <c r="G9" i="19"/>
  <c r="D178" i="22" l="1"/>
  <c r="C178" i="22"/>
  <c r="D177" i="22"/>
  <c r="C177" i="22"/>
  <c r="D176" i="22"/>
  <c r="D175" i="22" l="1"/>
  <c r="F156" i="22" l="1"/>
  <c r="D281" i="22" l="1"/>
  <c r="D274" i="22"/>
  <c r="D267" i="22"/>
  <c r="D260" i="22"/>
  <c r="D253" i="22" l="1"/>
  <c r="D246" i="22"/>
  <c r="D239" i="22"/>
  <c r="D232" i="22"/>
  <c r="D218" i="22"/>
  <c r="D211" i="22"/>
  <c r="D204" i="22"/>
  <c r="D197" i="22"/>
  <c r="D190" i="22"/>
  <c r="D183" i="22"/>
  <c r="D169" i="22"/>
  <c r="D162" i="22"/>
  <c r="D155" i="22"/>
  <c r="D148" i="22"/>
  <c r="C283" i="22"/>
  <c r="C282" i="22"/>
  <c r="C276" i="22"/>
  <c r="C275" i="22"/>
  <c r="C269" i="22"/>
  <c r="C268" i="22"/>
  <c r="C262" i="22"/>
  <c r="C261" i="22"/>
  <c r="C255" i="22"/>
  <c r="C254" i="22"/>
  <c r="C248" i="22"/>
  <c r="C247" i="22"/>
  <c r="C241" i="22"/>
  <c r="C240" i="22"/>
  <c r="C234" i="22"/>
  <c r="C233" i="22"/>
  <c r="C227" i="22"/>
  <c r="C226" i="22"/>
  <c r="C220" i="22"/>
  <c r="C219" i="22"/>
  <c r="C213" i="22"/>
  <c r="C212" i="22"/>
  <c r="C206" i="22"/>
  <c r="C205" i="22"/>
  <c r="C199" i="22"/>
  <c r="C198" i="22"/>
  <c r="C192" i="22"/>
  <c r="C191" i="22"/>
  <c r="C185" i="22"/>
  <c r="C184" i="22"/>
  <c r="C171" i="22"/>
  <c r="C170" i="22"/>
  <c r="C164" i="22"/>
  <c r="C163" i="22"/>
  <c r="C157" i="22"/>
  <c r="C156" i="22"/>
  <c r="C150" i="22"/>
  <c r="C149" i="22"/>
  <c r="C143" i="22" l="1"/>
  <c r="C142" i="22"/>
  <c r="C136" i="22"/>
  <c r="C135" i="22"/>
  <c r="C129" i="22"/>
  <c r="C128" i="22"/>
  <c r="C115" i="22"/>
  <c r="C114" i="22"/>
  <c r="C108" i="22"/>
  <c r="C107" i="22"/>
  <c r="C101" i="22"/>
  <c r="C100" i="22"/>
  <c r="C94" i="22"/>
  <c r="C93" i="22"/>
  <c r="C87" i="22"/>
  <c r="C86" i="22"/>
  <c r="C80" i="22"/>
  <c r="C79" i="22"/>
  <c r="C73" i="22"/>
  <c r="C72" i="22"/>
  <c r="C66" i="22"/>
  <c r="C65" i="22"/>
  <c r="C59" i="22"/>
  <c r="C58" i="22"/>
  <c r="C52" i="22"/>
  <c r="C51" i="22"/>
  <c r="C45" i="22"/>
  <c r="C44" i="22"/>
  <c r="C38" i="22"/>
  <c r="C37" i="22"/>
  <c r="C31" i="22"/>
  <c r="C30" i="22"/>
  <c r="C17" i="22"/>
  <c r="C16" i="22"/>
  <c r="C10" i="22"/>
  <c r="C9" i="22"/>
  <c r="G119" i="18" l="1"/>
  <c r="G113" i="18"/>
  <c r="G107" i="18"/>
  <c r="G101" i="18"/>
  <c r="G95" i="18"/>
  <c r="G89" i="18"/>
  <c r="G83" i="18"/>
  <c r="G77" i="18"/>
  <c r="G71" i="18"/>
  <c r="G65" i="18"/>
  <c r="G59" i="18"/>
  <c r="G53" i="18"/>
  <c r="G47" i="18"/>
  <c r="G41" i="18"/>
  <c r="G35" i="18"/>
  <c r="G29" i="18"/>
  <c r="G23" i="18"/>
  <c r="G17" i="18"/>
  <c r="G11" i="18"/>
  <c r="G5" i="18"/>
  <c r="F5" i="18"/>
  <c r="D9" i="22" l="1"/>
  <c r="D16" i="22"/>
  <c r="F119" i="18" l="1"/>
  <c r="E119" i="18"/>
  <c r="D119" i="18"/>
  <c r="C119" i="18"/>
  <c r="F113" i="18"/>
  <c r="E113" i="18"/>
  <c r="D113" i="18"/>
  <c r="C113" i="18"/>
  <c r="F107" i="18"/>
  <c r="E107" i="18"/>
  <c r="D107" i="18"/>
  <c r="C107" i="18"/>
  <c r="F101" i="18"/>
  <c r="E101" i="18"/>
  <c r="D101" i="18"/>
  <c r="C101" i="18"/>
  <c r="F95" i="18"/>
  <c r="E95" i="18"/>
  <c r="D95" i="18"/>
  <c r="C95" i="18"/>
  <c r="F89" i="18"/>
  <c r="E89" i="18"/>
  <c r="D89" i="18"/>
  <c r="C89" i="18"/>
  <c r="F83" i="18"/>
  <c r="E83" i="18"/>
  <c r="D83" i="18"/>
  <c r="C83" i="18"/>
  <c r="F77" i="18"/>
  <c r="E77" i="18"/>
  <c r="D77" i="18"/>
  <c r="C77" i="18"/>
  <c r="F71" i="18"/>
  <c r="E71" i="18"/>
  <c r="D71" i="18"/>
  <c r="C71" i="18"/>
  <c r="F65" i="18"/>
  <c r="E65" i="18"/>
  <c r="D65" i="18"/>
  <c r="C65" i="18"/>
  <c r="F59" i="18"/>
  <c r="E59" i="18"/>
  <c r="D59" i="18"/>
  <c r="C59" i="18"/>
  <c r="F53" i="18"/>
  <c r="E53" i="18"/>
  <c r="D53" i="18"/>
  <c r="C53" i="18"/>
  <c r="F47" i="18"/>
  <c r="E47" i="18"/>
  <c r="D47" i="18"/>
  <c r="C47" i="18"/>
  <c r="F41" i="18"/>
  <c r="E41" i="18"/>
  <c r="D41" i="18"/>
  <c r="C41" i="18"/>
  <c r="F35" i="18"/>
  <c r="E35" i="18"/>
  <c r="D35" i="18"/>
  <c r="C35" i="18"/>
  <c r="F29" i="18"/>
  <c r="E29" i="18"/>
  <c r="D29" i="18"/>
  <c r="C29" i="18"/>
  <c r="F23" i="18"/>
  <c r="E23" i="18"/>
  <c r="D23" i="18"/>
  <c r="C23" i="18"/>
  <c r="F17" i="18"/>
  <c r="E17" i="18"/>
  <c r="D17" i="18"/>
  <c r="C17" i="18"/>
  <c r="F11" i="18"/>
  <c r="E11" i="18"/>
  <c r="D11" i="18"/>
  <c r="C11" i="18"/>
  <c r="E5" i="18"/>
  <c r="D5" i="18"/>
  <c r="C5" i="18"/>
  <c r="M5" i="93" l="1"/>
  <c r="M6" i="93"/>
  <c r="M7" i="93"/>
  <c r="M8" i="93"/>
  <c r="M9" i="93"/>
  <c r="M10" i="93"/>
  <c r="M11" i="93"/>
  <c r="M12" i="93"/>
  <c r="M13" i="93"/>
  <c r="M14" i="93"/>
  <c r="M15" i="93"/>
  <c r="M16" i="93"/>
  <c r="M17" i="93"/>
  <c r="M18" i="93"/>
  <c r="M19" i="93"/>
  <c r="M20" i="93"/>
  <c r="M21" i="93"/>
  <c r="M22" i="93"/>
  <c r="M23" i="93"/>
  <c r="M4" i="93"/>
  <c r="J4" i="93" l="1"/>
  <c r="J6" i="93"/>
  <c r="J7" i="93"/>
  <c r="J8" i="93"/>
  <c r="J9" i="93"/>
  <c r="J10" i="93"/>
  <c r="J11" i="93"/>
  <c r="J12" i="93"/>
  <c r="J13" i="93"/>
  <c r="J14" i="93"/>
  <c r="J15" i="93"/>
  <c r="J16" i="93"/>
  <c r="J17" i="93"/>
  <c r="J18" i="93"/>
  <c r="J19" i="93"/>
  <c r="J20" i="93"/>
  <c r="J21" i="93"/>
  <c r="J22" i="93"/>
  <c r="J23" i="93"/>
  <c r="J5" i="93"/>
  <c r="N17" i="90" l="1"/>
  <c r="M17" i="90"/>
  <c r="O17" i="90" s="1"/>
  <c r="K17" i="90"/>
  <c r="L17" i="90" s="1"/>
  <c r="I17" i="90"/>
  <c r="J17" i="90" s="1"/>
  <c r="E17" i="90"/>
  <c r="N16" i="90"/>
  <c r="M16" i="90"/>
  <c r="O16" i="90" s="1"/>
  <c r="K16" i="90"/>
  <c r="I16" i="90"/>
  <c r="J16" i="90" s="1"/>
  <c r="E16" i="90"/>
  <c r="N15" i="90"/>
  <c r="M15" i="90"/>
  <c r="O15" i="90" s="1"/>
  <c r="K15" i="90"/>
  <c r="I15" i="90"/>
  <c r="J15" i="90" s="1"/>
  <c r="E15" i="90"/>
  <c r="N14" i="90"/>
  <c r="M14" i="90"/>
  <c r="O14" i="90" s="1"/>
  <c r="K14" i="90"/>
  <c r="I14" i="90"/>
  <c r="J14" i="90" s="1"/>
  <c r="E14" i="90"/>
  <c r="N7" i="90"/>
  <c r="M7" i="90"/>
  <c r="O7" i="90" s="1"/>
  <c r="K7" i="90"/>
  <c r="I7" i="90"/>
  <c r="J7" i="90" s="1"/>
  <c r="E7" i="90"/>
  <c r="N6" i="90"/>
  <c r="M6" i="90"/>
  <c r="O6" i="90" s="1"/>
  <c r="K6" i="90"/>
  <c r="I6" i="90"/>
  <c r="J6" i="90" s="1"/>
  <c r="E6" i="90"/>
  <c r="N5" i="90"/>
  <c r="M5" i="90"/>
  <c r="O5" i="90" s="1"/>
  <c r="K5" i="90"/>
  <c r="I5" i="90"/>
  <c r="J5" i="90" s="1"/>
  <c r="E5" i="90"/>
  <c r="N4" i="90"/>
  <c r="M4" i="90"/>
  <c r="O4" i="90" s="1"/>
  <c r="K4" i="90"/>
  <c r="I4" i="90"/>
  <c r="J4" i="90" s="1"/>
  <c r="E4" i="90"/>
  <c r="L4" i="90" l="1"/>
  <c r="L5" i="90"/>
  <c r="L6" i="90"/>
  <c r="L7" i="90"/>
  <c r="L14" i="90"/>
  <c r="L15" i="90"/>
  <c r="L16" i="90"/>
  <c r="D388" i="22" l="1"/>
  <c r="D387" i="22"/>
  <c r="D381" i="22"/>
  <c r="D380" i="22"/>
  <c r="D374" i="22"/>
  <c r="D373" i="22"/>
  <c r="D367" i="22"/>
  <c r="D366" i="22"/>
  <c r="D360" i="22"/>
  <c r="D359" i="22"/>
  <c r="D353" i="22"/>
  <c r="D352" i="22"/>
  <c r="D346" i="22"/>
  <c r="D345" i="22"/>
  <c r="D339" i="22"/>
  <c r="D338" i="22"/>
  <c r="D332" i="22"/>
  <c r="D331" i="22"/>
  <c r="D325" i="22"/>
  <c r="D324" i="22"/>
  <c r="D318" i="22"/>
  <c r="D317" i="22"/>
  <c r="D311" i="22"/>
  <c r="D310" i="22"/>
  <c r="D304" i="22"/>
  <c r="D303" i="22"/>
  <c r="D297" i="22"/>
  <c r="D296" i="22"/>
  <c r="D290" i="22"/>
  <c r="D289" i="22"/>
  <c r="D283" i="22"/>
  <c r="D282" i="22"/>
  <c r="D276" i="22"/>
  <c r="D275" i="22"/>
  <c r="D269" i="22"/>
  <c r="D268" i="22"/>
  <c r="D262" i="22"/>
  <c r="D261" i="22"/>
  <c r="D255" i="22"/>
  <c r="D254" i="22"/>
  <c r="D248" i="22"/>
  <c r="D247" i="22"/>
  <c r="D241" i="22"/>
  <c r="D240" i="22"/>
  <c r="D234" i="22"/>
  <c r="D233" i="22"/>
  <c r="D227" i="22"/>
  <c r="D226" i="22"/>
  <c r="D220" i="22"/>
  <c r="D219" i="22"/>
  <c r="D213" i="22"/>
  <c r="D212" i="22"/>
  <c r="D206" i="22"/>
  <c r="D205" i="22"/>
  <c r="D199" i="22"/>
  <c r="D198" i="22"/>
  <c r="D192" i="22"/>
  <c r="D191" i="22"/>
  <c r="D185" i="22"/>
  <c r="D184" i="22"/>
  <c r="D171" i="22"/>
  <c r="D170" i="22"/>
  <c r="D164" i="22"/>
  <c r="D163" i="22"/>
  <c r="D157" i="22"/>
  <c r="D156" i="22"/>
  <c r="D150" i="22"/>
  <c r="D149" i="22"/>
  <c r="D143" i="22"/>
  <c r="D142" i="22"/>
  <c r="D136" i="22"/>
  <c r="D135" i="22"/>
  <c r="D129" i="22"/>
  <c r="D128" i="22"/>
  <c r="D122" i="22"/>
  <c r="D121" i="22"/>
  <c r="D115" i="22"/>
  <c r="D114" i="22"/>
  <c r="D108" i="22"/>
  <c r="D107" i="22"/>
  <c r="D101" i="22"/>
  <c r="D100" i="22"/>
  <c r="D94" i="22"/>
  <c r="D93" i="22"/>
  <c r="D87" i="22"/>
  <c r="D86" i="22"/>
  <c r="D80" i="22"/>
  <c r="D79" i="22"/>
  <c r="D73" i="22"/>
  <c r="D72" i="22"/>
  <c r="D66" i="22"/>
  <c r="D65" i="22"/>
  <c r="D59" i="22"/>
  <c r="D58" i="22"/>
  <c r="D52" i="22"/>
  <c r="D51" i="22"/>
  <c r="D45" i="22"/>
  <c r="D44" i="22"/>
  <c r="D38" i="22"/>
  <c r="D37" i="22"/>
  <c r="D31" i="22"/>
  <c r="D30" i="22"/>
  <c r="D24" i="22"/>
  <c r="D23" i="22"/>
  <c r="D27" i="62" l="1"/>
  <c r="G26" i="63" s="1"/>
  <c r="D4" i="62"/>
  <c r="G3" i="63" s="1"/>
  <c r="K40" i="81" l="1"/>
  <c r="A5" i="81"/>
  <c r="A6" i="81" s="1"/>
  <c r="A7" i="81" s="1"/>
  <c r="A8" i="81" s="1"/>
  <c r="A9" i="81" s="1"/>
  <c r="A10" i="81" s="1"/>
  <c r="A11" i="81" s="1"/>
  <c r="A12" i="81" s="1"/>
  <c r="A13" i="81" s="1"/>
  <c r="A14" i="81" s="1"/>
  <c r="A15" i="81" s="1"/>
  <c r="A16" i="81" s="1"/>
  <c r="A17" i="81" s="1"/>
  <c r="A18" i="81" s="1"/>
  <c r="A19" i="81" s="1"/>
  <c r="A20" i="81" s="1"/>
  <c r="A21" i="81" s="1"/>
  <c r="A22" i="81" s="1"/>
  <c r="A23" i="81" s="1"/>
  <c r="A24" i="81" s="1"/>
  <c r="A25" i="81" s="1"/>
  <c r="A26" i="81" s="1"/>
  <c r="A27" i="81" s="1"/>
  <c r="A28" i="81" s="1"/>
  <c r="A29" i="81" s="1"/>
  <c r="A30" i="81" s="1"/>
  <c r="A31" i="81" s="1"/>
  <c r="A32" i="81" s="1"/>
  <c r="A33" i="81" s="1"/>
  <c r="A34" i="81" s="1"/>
  <c r="A35" i="81" s="1"/>
  <c r="A36" i="81" s="1"/>
  <c r="A37" i="81" s="1"/>
  <c r="A38" i="81" s="1"/>
  <c r="A39" i="81" s="1"/>
  <c r="K26" i="80"/>
  <c r="A5" i="80"/>
  <c r="A6" i="80" s="1"/>
  <c r="A7" i="80" s="1"/>
  <c r="A8" i="80" s="1"/>
  <c r="A9" i="80" s="1"/>
  <c r="A10" i="80" s="1"/>
  <c r="A11" i="80" s="1"/>
  <c r="A12" i="80" s="1"/>
  <c r="A13" i="80" s="1"/>
  <c r="A14" i="80" s="1"/>
  <c r="A15" i="80" s="1"/>
  <c r="A16" i="80" s="1"/>
  <c r="A17" i="80" s="1"/>
  <c r="A18" i="80" s="1"/>
  <c r="A19" i="80" s="1"/>
  <c r="A20" i="80" s="1"/>
  <c r="A21" i="80" s="1"/>
  <c r="A22" i="80" s="1"/>
  <c r="A23" i="80" s="1"/>
  <c r="A24" i="80" s="1"/>
  <c r="A25" i="80" s="1"/>
  <c r="K118" i="79"/>
  <c r="P10" i="78"/>
  <c r="O10" i="78"/>
  <c r="N10" i="78"/>
  <c r="P10" i="71" l="1"/>
  <c r="O10" i="71"/>
  <c r="N10" i="71"/>
  <c r="P37" i="70"/>
  <c r="O37" i="70"/>
  <c r="N37" i="70"/>
  <c r="P38" i="69"/>
  <c r="O38" i="69"/>
  <c r="N38" i="69"/>
  <c r="P7" i="68"/>
  <c r="O7" i="68"/>
  <c r="N7" i="68"/>
  <c r="P347" i="67"/>
  <c r="O347" i="67"/>
  <c r="N347" i="67"/>
  <c r="O201" i="55" l="1"/>
  <c r="P201" i="55"/>
  <c r="D17" i="22" l="1"/>
  <c r="D10" i="22"/>
  <c r="N201" i="55"/>
</calcChain>
</file>

<file path=xl/comments1.xml><?xml version="1.0" encoding="utf-8"?>
<comments xmlns="http://schemas.openxmlformats.org/spreadsheetml/2006/main">
  <authors>
    <author>Bifova</author>
  </authors>
  <commentList>
    <comment ref="G9" authorId="0">
      <text>
        <r>
          <rPr>
            <b/>
            <sz val="9"/>
            <color indexed="81"/>
            <rFont val="Tahoma"/>
            <charset val="1"/>
          </rPr>
          <t>Bifova:</t>
        </r>
        <r>
          <rPr>
            <sz val="9"/>
            <color indexed="81"/>
            <rFont val="Tahoma"/>
            <charset val="1"/>
          </rPr>
          <t xml:space="preserve">
утечки в тепловых сетяхАО "ИвГТЭ"</t>
        </r>
      </text>
    </comment>
    <comment ref="G12" authorId="0">
      <text>
        <r>
          <rPr>
            <b/>
            <sz val="9"/>
            <color indexed="81"/>
            <rFont val="Tahoma"/>
            <charset val="1"/>
          </rPr>
          <t>Bifova:</t>
        </r>
        <r>
          <rPr>
            <sz val="9"/>
            <color indexed="81"/>
            <rFont val="Tahoma"/>
            <charset val="1"/>
          </rPr>
          <t xml:space="preserve">
Объем полезного отпуска потребителям</t>
        </r>
      </text>
    </comment>
  </commentList>
</comments>
</file>

<file path=xl/sharedStrings.xml><?xml version="1.0" encoding="utf-8"?>
<sst xmlns="http://schemas.openxmlformats.org/spreadsheetml/2006/main" count="7413" uniqueCount="2410">
  <si>
    <t>Год актуализации (разработки)</t>
  </si>
  <si>
    <t>Количество ЦТП</t>
  </si>
  <si>
    <t>Средняя тепловая мощность ЦТП, Гкал/ч</t>
  </si>
  <si>
    <t>Контрольная точка</t>
  </si>
  <si>
    <r>
      <t>Q</t>
    </r>
    <r>
      <rPr>
        <b/>
        <vertAlign val="subscript"/>
        <sz val="10"/>
        <color theme="1"/>
        <rFont val="Times New Roman"/>
        <family val="1"/>
        <charset val="204"/>
      </rPr>
      <t>расч</t>
    </r>
  </si>
  <si>
    <r>
      <t>G</t>
    </r>
    <r>
      <rPr>
        <b/>
        <vertAlign val="subscript"/>
        <sz val="10"/>
        <color theme="1"/>
        <rFont val="Times New Roman"/>
        <family val="1"/>
        <charset val="204"/>
      </rPr>
      <t>под</t>
    </r>
  </si>
  <si>
    <r>
      <t>G</t>
    </r>
    <r>
      <rPr>
        <b/>
        <vertAlign val="subscript"/>
        <sz val="10"/>
        <color theme="1"/>
        <rFont val="Times New Roman"/>
        <family val="1"/>
        <charset val="204"/>
      </rPr>
      <t>обр</t>
    </r>
  </si>
  <si>
    <r>
      <t>t</t>
    </r>
    <r>
      <rPr>
        <b/>
        <vertAlign val="subscript"/>
        <sz val="10"/>
        <color theme="1"/>
        <rFont val="Times New Roman"/>
        <family val="1"/>
        <charset val="204"/>
      </rPr>
      <t>под</t>
    </r>
  </si>
  <si>
    <r>
      <t>t</t>
    </r>
    <r>
      <rPr>
        <b/>
        <vertAlign val="subscript"/>
        <sz val="10"/>
        <color theme="1"/>
        <rFont val="Times New Roman"/>
        <family val="1"/>
        <charset val="204"/>
      </rPr>
      <t>обр</t>
    </r>
  </si>
  <si>
    <r>
      <t>Р</t>
    </r>
    <r>
      <rPr>
        <b/>
        <vertAlign val="subscript"/>
        <sz val="10"/>
        <color theme="1"/>
        <rFont val="Times New Roman"/>
        <family val="1"/>
        <charset val="204"/>
      </rPr>
      <t>под</t>
    </r>
  </si>
  <si>
    <r>
      <t>Р</t>
    </r>
    <r>
      <rPr>
        <b/>
        <vertAlign val="subscript"/>
        <sz val="10"/>
        <color theme="1"/>
        <rFont val="Times New Roman"/>
        <family val="1"/>
        <charset val="204"/>
      </rPr>
      <t>обр</t>
    </r>
  </si>
  <si>
    <t>Гкал/ч</t>
  </si>
  <si>
    <t>м³/ч</t>
  </si>
  <si>
    <t>°С</t>
  </si>
  <si>
    <r>
      <t>кгс/см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</si>
  <si>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Точка покупки от ТЭЦ №…</t>
  </si>
  <si>
    <t>Насосная станция №…</t>
  </si>
  <si>
    <t>ЦТП № ...</t>
  </si>
  <si>
    <t>Тепловая камера ТК-…</t>
  </si>
  <si>
    <t>Возврат к</t>
  </si>
  <si>
    <t>Приложение_3</t>
  </si>
  <si>
    <t>Насосная станция</t>
  </si>
  <si>
    <t>Адрес</t>
  </si>
  <si>
    <t>Марка насосов</t>
  </si>
  <si>
    <t>Кол-во насосов, шт</t>
  </si>
  <si>
    <r>
      <t>Расход, 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>/час</t>
    </r>
  </si>
  <si>
    <t>Давление на входе, ати</t>
  </si>
  <si>
    <t>Давление на выходе, ати</t>
  </si>
  <si>
    <t>Схема присоединения насосов к магистральным трубопроводам</t>
  </si>
  <si>
    <t>Состояние каждого насоса</t>
  </si>
  <si>
    <t>Параллельно</t>
  </si>
  <si>
    <t>Количество ИТП</t>
  </si>
  <si>
    <t>Средняя тепловая мощность ИТП, Гкал/ч</t>
  </si>
  <si>
    <t>Количество потребителей с открытой схемой</t>
  </si>
  <si>
    <t>Средняя тепловая нагрузка, Гкал/ч</t>
  </si>
  <si>
    <t>Наименование потребителя</t>
  </si>
  <si>
    <t>Адрес местонахождения</t>
  </si>
  <si>
    <t>Группа (жилые, бюджетные, промышленные и т.д.)</t>
  </si>
  <si>
    <t>Геодезическая отметка, м</t>
  </si>
  <si>
    <t>Высота здания, м</t>
  </si>
  <si>
    <t>Расчетная тепловая нагрузка на О и В, Гкал/ч</t>
  </si>
  <si>
    <t>Расчетная тепловая нагрузка на ГВС, Гкал/ч</t>
  </si>
  <si>
    <t>Схема подключения потребителя (зависимая, независимая)</t>
  </si>
  <si>
    <t>Тип ГВС (открытая, закрытая)</t>
  </si>
  <si>
    <t>Наличие приборов учета</t>
  </si>
  <si>
    <t>Номер элеватора</t>
  </si>
  <si>
    <t>Диаметр сопла элеватора, мм</t>
  </si>
  <si>
    <t>Диаметр шайбы на отопление (под./обр.), мм</t>
  </si>
  <si>
    <t>Диаметр шайбы на ГВС (под./цирк.), мм</t>
  </si>
  <si>
    <t>Способ прокладки участка</t>
  </si>
  <si>
    <t>Изоляция</t>
  </si>
  <si>
    <t>Год прокладки участка</t>
  </si>
  <si>
    <t>Дата аварии (отказа)</t>
  </si>
  <si>
    <t>Сезон (отопительный, межотопительный, испытания)</t>
  </si>
  <si>
    <t>Количество отключенных потребителей</t>
  </si>
  <si>
    <t>Суммарная отключенная тепловая нагрузка</t>
  </si>
  <si>
    <t>Длительность отключения</t>
  </si>
  <si>
    <t>Причина отключения</t>
  </si>
  <si>
    <t>Наименование участка (ТК)</t>
  </si>
  <si>
    <t>Sys в электронной модели</t>
  </si>
  <si>
    <t>Приложение 1. ПЕРЕЧЕНЬ ИСХОДНЫХ ДАННЫХ, ПРЕДОСТАВЛЯЕМЫХ АДМИНИСТРАЦИЕЙ</t>
  </si>
  <si>
    <t>Приложение_1</t>
  </si>
  <si>
    <t>Организация - застройщик</t>
  </si>
  <si>
    <t>Наименование</t>
  </si>
  <si>
    <t>Год ввода</t>
  </si>
  <si>
    <r>
      <t>Площадь планируемой застройки, м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</si>
  <si>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Источник теплоснабжения</t>
  </si>
  <si>
    <t>Нагрузка, Гкал/ч</t>
  </si>
  <si>
    <t>отапливаемая</t>
  </si>
  <si>
    <t>жилая</t>
  </si>
  <si>
    <t>ОВ</t>
  </si>
  <si>
    <t>ГВС</t>
  </si>
  <si>
    <t>Технология</t>
  </si>
  <si>
    <t>Категория</t>
  </si>
  <si>
    <t>а-1) отапливаемая (общая) площадь многоквартирных домов</t>
  </si>
  <si>
    <t>а-2) жилая площадь многоквартирных домов</t>
  </si>
  <si>
    <t>б) индивидуальные жилые дома</t>
  </si>
  <si>
    <t>в) общественные здания</t>
  </si>
  <si>
    <t>г) производственные здания промышленных предприятий</t>
  </si>
  <si>
    <t>Наименование объекта</t>
  </si>
  <si>
    <t>Прогнозный год сноса</t>
  </si>
  <si>
    <r>
      <t>Площадь, м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</si>
  <si>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Ленина, 5 (пример)</t>
  </si>
  <si>
    <t>Многоквартирный дом</t>
  </si>
  <si>
    <t>Детский сад</t>
  </si>
  <si>
    <t>Склад</t>
  </si>
  <si>
    <t>Больница</t>
  </si>
  <si>
    <t>Таблица_1.3</t>
  </si>
  <si>
    <t>Ст. N</t>
  </si>
  <si>
    <t>Тип котлоагрегата</t>
  </si>
  <si>
    <t>Год ввода в эксплуатацию</t>
  </si>
  <si>
    <t xml:space="preserve">Парковый ресурс, час. </t>
  </si>
  <si>
    <t>Год достижения паркового ресурса</t>
  </si>
  <si>
    <t>Назначенный ресурс, час.</t>
  </si>
  <si>
    <t>Количество продлений</t>
  </si>
  <si>
    <t>Год достижения назначенного ресурса</t>
  </si>
  <si>
    <t>Тип турбоагрегата</t>
  </si>
  <si>
    <t>Парковый ресурс, час.</t>
  </si>
  <si>
    <t>Нормативное количество пусков</t>
  </si>
  <si>
    <t>Количество пусков</t>
  </si>
  <si>
    <t>Собственные нужды, Гкал/ч</t>
  </si>
  <si>
    <t>Хозяйственные нужды (источника), Гкал/ч</t>
  </si>
  <si>
    <t>вода</t>
  </si>
  <si>
    <t>пар</t>
  </si>
  <si>
    <t>Параметр</t>
  </si>
  <si>
    <t>Единицы измерения</t>
  </si>
  <si>
    <t>Всего подпитка тепловой сети, в том числе:</t>
  </si>
  <si>
    <r>
      <t>тыс. м</t>
    </r>
    <r>
      <rPr>
        <sz val="10"/>
        <rFont val="Calibri"/>
        <family val="2"/>
        <charset val="204"/>
      </rPr>
      <t>³</t>
    </r>
  </si>
  <si>
    <t>нормативные утечки теплоносителя в сетях</t>
  </si>
  <si>
    <t>сверхнормативный расход воды</t>
  </si>
  <si>
    <t>Расходы воды на ГВС</t>
  </si>
  <si>
    <t>Собственные нужды ХВО источника</t>
  </si>
  <si>
    <t>Ед. изм.</t>
  </si>
  <si>
    <t>Производительность ВПУ</t>
  </si>
  <si>
    <t>т/ч</t>
  </si>
  <si>
    <t>Собственные нужды источника</t>
  </si>
  <si>
    <t>Срок службы</t>
  </si>
  <si>
    <t>лет</t>
  </si>
  <si>
    <t>Количество баков-аккумуляторов</t>
  </si>
  <si>
    <t>ед.</t>
  </si>
  <si>
    <t>Общая емкость баков-аккумуляторов</t>
  </si>
  <si>
    <t>Расчетный часовой расход для подпитки системы теплоснабжения</t>
  </si>
  <si>
    <t>Всего подпитка тепловой сети, в том числе</t>
  </si>
  <si>
    <t>нормативные утечки теплоносителя</t>
  </si>
  <si>
    <t>сверхнормативные утечки теплоносителя</t>
  </si>
  <si>
    <t>Отпуск теплоносителя из тепловых сетей на цели ГВС</t>
  </si>
  <si>
    <t>Объем аварийной подпитки (химически не обработанной и не деаэрированной водой)</t>
  </si>
  <si>
    <t>Резерв (+) / дефицит (-) ВПУ</t>
  </si>
  <si>
    <t>Доля резерва</t>
  </si>
  <si>
    <t>%</t>
  </si>
  <si>
    <t>Показатель</t>
  </si>
  <si>
    <t>Выработка тепловой энергии в паре</t>
  </si>
  <si>
    <t>Гкал</t>
  </si>
  <si>
    <t>Выработка тепловой энергии в горячей воде</t>
  </si>
  <si>
    <t>Собственные нужды в паре</t>
  </si>
  <si>
    <t xml:space="preserve">Собственные нужды в горячей воде </t>
  </si>
  <si>
    <t>Отпуск в паре</t>
  </si>
  <si>
    <t>Отпуск в горячей воде с коллекторов (потребители на коллекторах)</t>
  </si>
  <si>
    <t>Отпуск в тепловые сети</t>
  </si>
  <si>
    <t>Расход электроэнергии, в том числе:</t>
  </si>
  <si>
    <t>тыс. кВт*ч</t>
  </si>
  <si>
    <t>тыс. тут</t>
  </si>
  <si>
    <t>тыс. тонн</t>
  </si>
  <si>
    <t>Магистральные тепловые сети</t>
  </si>
  <si>
    <t>Распределительные тепловые сети</t>
  </si>
  <si>
    <t>Всего</t>
  </si>
  <si>
    <t>1.1 Фамилия, имя, отчество, должность, контактный телефон лица, ответственного за предоставление исходных данных</t>
  </si>
  <si>
    <t>Запрашиваемая информация</t>
  </si>
  <si>
    <t>Форма для заполнения</t>
  </si>
  <si>
    <t>Ответ на запрос, комментарии и прочая информация</t>
  </si>
  <si>
    <t>Наименование источника</t>
  </si>
  <si>
    <t>котельная №2</t>
  </si>
  <si>
    <t>2020 (факт)</t>
  </si>
  <si>
    <t>2.1 Фамилия, имя, отчество, должность, контактный телефон лица, ответственного за предоставление исходных данных</t>
  </si>
  <si>
    <t xml:space="preserve">Год </t>
  </si>
  <si>
    <t>ПЕРЕЧЕНЬ ИСХОДНЫХ ДАННЫХ ДЛЯ ОРГАНИЗАЦИЙ, ОСУЩЕСТВЛЯЮЩИХ ФУНКЦИИ ЕТО</t>
  </si>
  <si>
    <t>№ п/п</t>
  </si>
  <si>
    <t>Название объекта</t>
  </si>
  <si>
    <t>Адресная привязка</t>
  </si>
  <si>
    <t>Планировочный район</t>
  </si>
  <si>
    <t>№ кадастрового квартала</t>
  </si>
  <si>
    <t>Источник тепловой энергии</t>
  </si>
  <si>
    <t>Номер тепловой камеры</t>
  </si>
  <si>
    <t>Дата акта включения</t>
  </si>
  <si>
    <t>Подключенная тепловая нагрузка отопления и вентиляции, Гкал/ч</t>
  </si>
  <si>
    <t>Подключенная нагрузка ГВС, Гкал/ч</t>
  </si>
  <si>
    <t>Подключенная суммарная тепловая нагрузка, Гкал/ч</t>
  </si>
  <si>
    <t>средняя</t>
  </si>
  <si>
    <t>максимальная</t>
  </si>
  <si>
    <t>с учетом средней ГВС</t>
  </si>
  <si>
    <t>с учетом максимальной ГВС</t>
  </si>
  <si>
    <t>Полезный отпуск (Гкал), в т.ч. по категориям потребителей</t>
  </si>
  <si>
    <t>- население</t>
  </si>
  <si>
    <t>- общественно-деловая застройка</t>
  </si>
  <si>
    <t>- производственные здания промышленных предприятий</t>
  </si>
  <si>
    <t>Полезный отпуск на нужды отопления, Гкал</t>
  </si>
  <si>
    <t>Полезный отпуск на нужды ГВС, Гкал</t>
  </si>
  <si>
    <t>Полезный отпуск в отопительный период, Гкал</t>
  </si>
  <si>
    <t>Фактические потери (Гкал), в т.ч.</t>
  </si>
  <si>
    <t>- потери через изоляцию</t>
  </si>
  <si>
    <t>- потери с утечками</t>
  </si>
  <si>
    <t>Нормативные потери, Гкал</t>
  </si>
  <si>
    <t>Конец отопительного период</t>
  </si>
  <si>
    <t>Дата в апреле-мае</t>
  </si>
  <si>
    <t>Начало отопительного периода</t>
  </si>
  <si>
    <t>Дата в сентябре-октябре</t>
  </si>
  <si>
    <t>ПЕРЕЧЕНЬ ИСХОДНЫХ ДАННЫХ, ПРЕДОСТАВЛЯЕМЫХ АДМИНИСТРАЦИЕЙ</t>
  </si>
  <si>
    <t>ПЕРЕЧЕНЬ ИСХОДНЫХ ДАННЫХ ПРЕДОСТАВЛЯЕМЫХ ОРГАНИЗАЦИЯМИ, ЭКСПЛУАТИРУЮЩИМИ ТЕПЛОВЫЕ СЕТИ</t>
  </si>
  <si>
    <t xml:space="preserve">Приложение 1 </t>
  </si>
  <si>
    <t>Приложение 2</t>
  </si>
  <si>
    <t>Приложение 3</t>
  </si>
  <si>
    <t>Приложение 4</t>
  </si>
  <si>
    <t>Приложение 5</t>
  </si>
  <si>
    <t>Приложение 6</t>
  </si>
  <si>
    <t xml:space="preserve">ПЕРЕЧЕНЬ ИСХОДНЫХ ДАННЫХ В ЧАСТИ ТАРИФОВ И ПОКАЗАТЕЛЕЙ </t>
  </si>
  <si>
    <t>ПЕРЕЧЕНЬ ИСХОДНЫХ ДАННЫХ, НЕОБХОДИМЫХ ДЛЯ РАЗРАБОТКИ РАЗДЕЛА «ЭКОЛОГИЯ»</t>
  </si>
  <si>
    <t>Значение</t>
  </si>
  <si>
    <t>Наименование месторождения</t>
  </si>
  <si>
    <t>-</t>
  </si>
  <si>
    <t>Низшая теплота сгорания натурального топлива</t>
  </si>
  <si>
    <t>ккал/кг (МДж/кг)</t>
  </si>
  <si>
    <t>Плотность сухого газа</t>
  </si>
  <si>
    <t>кг/нм3</t>
  </si>
  <si>
    <t>тип</t>
  </si>
  <si>
    <t>марка</t>
  </si>
  <si>
    <t>класс крупности</t>
  </si>
  <si>
    <t>Максимальное содержание серы в рабочей массе топлива</t>
  </si>
  <si>
    <t>Максимальная зольность топлива</t>
  </si>
  <si>
    <t>Доля оксидов серы, связываемых летучей золой в котле</t>
  </si>
  <si>
    <t>Марка</t>
  </si>
  <si>
    <t>Массовая доля воды</t>
  </si>
  <si>
    <t>Содержание ванадия</t>
  </si>
  <si>
    <t>г/т</t>
  </si>
  <si>
    <t>Плотность</t>
  </si>
  <si>
    <t>кг/м3</t>
  </si>
  <si>
    <t>Разрешенный выброс ЗВ</t>
  </si>
  <si>
    <t>г/с</t>
  </si>
  <si>
    <t>т/год</t>
  </si>
  <si>
    <t>Дымовая труба</t>
  </si>
  <si>
    <t>Станционный номер</t>
  </si>
  <si>
    <t>Высота</t>
  </si>
  <si>
    <t>м</t>
  </si>
  <si>
    <t>Количество стволов</t>
  </si>
  <si>
    <t>шт.</t>
  </si>
  <si>
    <t>Диаметр устья внутренних стволов</t>
  </si>
  <si>
    <t>мм</t>
  </si>
  <si>
    <t xml:space="preserve">Расчетный </t>
  </si>
  <si>
    <t>Охлаждение газов в трубе на 1 м ее высоты</t>
  </si>
  <si>
    <t>С</t>
  </si>
  <si>
    <t>Ед. измер.</t>
  </si>
  <si>
    <t>Золоуловитель</t>
  </si>
  <si>
    <t>Тип золоуловителя</t>
  </si>
  <si>
    <t>Станционный номер (по газовому тракту):</t>
  </si>
  <si>
    <t>котла</t>
  </si>
  <si>
    <t>золоуловителя</t>
  </si>
  <si>
    <t>дымовой трубы</t>
  </si>
  <si>
    <t>Нормальная производительность золоуловителя</t>
  </si>
  <si>
    <t>м3/ч</t>
  </si>
  <si>
    <t>Допустимая мощность котла (группы котлов), подключаемая к золоуловителю</t>
  </si>
  <si>
    <t>МВт</t>
  </si>
  <si>
    <t>Диапазон рабочего регулирования золоуловителя</t>
  </si>
  <si>
    <t>Максимальная температура уходящих газов</t>
  </si>
  <si>
    <t>Эффективность очистки дымовых газов от ЗВ:</t>
  </si>
  <si>
    <t>328. Углерод (Сажа)</t>
  </si>
  <si>
    <t>на макс. нагрузке</t>
  </si>
  <si>
    <t>на сред. нагрузке</t>
  </si>
  <si>
    <t>330. Сера диоксид (Ангидрид сернистый)</t>
  </si>
  <si>
    <t>№ ЕТО</t>
  </si>
  <si>
    <t>Наименование ЕТО</t>
  </si>
  <si>
    <t>2020 г.</t>
  </si>
  <si>
    <t>2021 г.</t>
  </si>
  <si>
    <t>5.1 Фамилия, имя, отчество, должность, контактный телефон лица, ответственного за предоставление исходных данных</t>
  </si>
  <si>
    <t>Наименование показателя</t>
  </si>
  <si>
    <t xml:space="preserve">Ед. изм. </t>
  </si>
  <si>
    <t>Отпуск тепловой энергии, поставляемой с коллекторов источника тепловой энергии, всего, в том числе:</t>
  </si>
  <si>
    <t>тыс. Гкал</t>
  </si>
  <si>
    <t>   </t>
  </si>
  <si>
    <t>С коллекторов источника непосредственно потребителям</t>
  </si>
  <si>
    <t>в паре</t>
  </si>
  <si>
    <t>в горячей воде</t>
  </si>
  <si>
    <t>С коллекторов источника в тепловые сети</t>
  </si>
  <si>
    <t>Операционные (подконтрольные) расходы</t>
  </si>
  <si>
    <t>тыс. руб.</t>
  </si>
  <si>
    <t>Неподконтрольные расходы</t>
  </si>
  <si>
    <t>Расходы на приобретение (производство) энергетических ресурсов, холодной воды и теплоносителя</t>
  </si>
  <si>
    <t>Прибыль</t>
  </si>
  <si>
    <t>ИТОГО необходимая валовая выручка</t>
  </si>
  <si>
    <t>Един. изм.</t>
  </si>
  <si>
    <t>Покупка тепловой энергии, всего, в том числе:</t>
  </si>
  <si>
    <t>С коллекторов источника в тепловые сети:</t>
  </si>
  <si>
    <t>Из тепловых сетей смежных систем теплоснабжения, в том числе:</t>
  </si>
  <si>
    <t>Отпуск тепловой энергии в сети смежных систем теплоснабжения:</t>
  </si>
  <si>
    <t>Потери тепловой энергии в тепловой сети (нормативные)</t>
  </si>
  <si>
    <t>то же в %</t>
  </si>
  <si>
    <t>Отпуск (полезный отпуск) из тепловой сети</t>
  </si>
  <si>
    <t>Покупка тепловой энергии на компенсацию потерь тепловой энергии при передаче, всего, в том числе:</t>
  </si>
  <si>
    <t>Покупка теплоносителя на компенсацию потерь теплоносителя при передаче, всего, в том числе:</t>
  </si>
  <si>
    <t>Потери теплоносителя в тепловой сети (нормативные)</t>
  </si>
  <si>
    <t>Отпуск тепловой энергии из тепловой сети</t>
  </si>
  <si>
    <t>Отпуск теплоносителя из тепловой сети</t>
  </si>
  <si>
    <t>Расходы, связанные с производством и реализацией продукции (услуг)</t>
  </si>
  <si>
    <t>Внереализационные расходы</t>
  </si>
  <si>
    <t>Расходы, не учитываемые в целях налогообложения (в том числе затраты на социальные нужды, прочие расходы из прибыли)</t>
  </si>
  <si>
    <t>Налог на прибыль</t>
  </si>
  <si>
    <t>Необходимая валовая выручка без предпринимательской прибыли</t>
  </si>
  <si>
    <t>Предпринимательская прибыль</t>
  </si>
  <si>
    <t>№</t>
  </si>
  <si>
    <t>Отпуск тепловой энергии, поставляемой с коллекторов источников тепловой энергии, всего</t>
  </si>
  <si>
    <t>в том числе источников комбинированной выработки с установленной электрической мощностью 25 МВт и более</t>
  </si>
  <si>
    <t>Покупная тепловая энергия</t>
  </si>
  <si>
    <t>Расход тепловой энергии на хозяйственные нужды</t>
  </si>
  <si>
    <t>Отпуск тепловой энергии из тепловых сетей</t>
  </si>
  <si>
    <t>Потери тепловой энергии в сети (нормативные)</t>
  </si>
  <si>
    <t>Отпуск тепловой энергии из тепловой сети (полезный отпуск)</t>
  </si>
  <si>
    <t>руб./Гкал</t>
  </si>
  <si>
    <t>Тарифы на теплоноситель в виде горячей воды (без НДС)</t>
  </si>
  <si>
    <t>руб./м3</t>
  </si>
  <si>
    <t>Тарифы на услуги по передаче тепловой энергии, теплоносителя</t>
  </si>
  <si>
    <t>Тарифы на подключение потребителей с тепловой мощностью от 0,1 до 1,5 Гкал/ч (с НДС)</t>
  </si>
  <si>
    <t>руб./Гкал/ч</t>
  </si>
  <si>
    <t>Плата за услуги по поддержанию резервной тепловой мощности в том числе для социально-значимых потребителей  (без НДС)</t>
  </si>
  <si>
    <t>Приложение_6</t>
  </si>
  <si>
    <t>Таблица_1.4</t>
  </si>
  <si>
    <t>2.2 Инвестиционные программы (с указанием статуса программы: утверждена/ планируется к утверждению).</t>
  </si>
  <si>
    <t>таблица 2.5</t>
  </si>
  <si>
    <t>Прекращение теплоснабжения</t>
  </si>
  <si>
    <t>Восстановление теплоснабжения</t>
  </si>
  <si>
    <t>Причина прекращения</t>
  </si>
  <si>
    <t>Режим теплоснабжения</t>
  </si>
  <si>
    <t>Недоотпуск тепла, тыс. Гкал</t>
  </si>
  <si>
    <t>Статистика отказов отпуска тепловой энергии с коллекторов</t>
  </si>
  <si>
    <t>Баланс топлива за год</t>
  </si>
  <si>
    <t>Израсходовано топлива за год</t>
  </si>
  <si>
    <t>в том числе, на отпуск электрической и тепловой энергии</t>
  </si>
  <si>
    <t>натурального</t>
  </si>
  <si>
    <t>условного.</t>
  </si>
  <si>
    <t>2019 год</t>
  </si>
  <si>
    <t>Итого</t>
  </si>
  <si>
    <t>2018 год</t>
  </si>
  <si>
    <t>2017 год</t>
  </si>
  <si>
    <t>2020 год</t>
  </si>
  <si>
    <t>Выработка электрической энергии</t>
  </si>
  <si>
    <t>млн кВт-ч</t>
  </si>
  <si>
    <t>Расход электрической энергии на собственные нужды, в том числе</t>
  </si>
  <si>
    <t>расход электрической энергии на ТФУ</t>
  </si>
  <si>
    <t>отпуск электрической энергии с шин ТЭЦ</t>
  </si>
  <si>
    <t>Отпуск тепловой энергии с коллекторов ТЭЦ, в том числе:</t>
  </si>
  <si>
    <t>из производственных отборов;</t>
  </si>
  <si>
    <t>из теплофикационных отборов</t>
  </si>
  <si>
    <t>из отборов противодавления</t>
  </si>
  <si>
    <t>из конденсаторов</t>
  </si>
  <si>
    <t>из РОУ</t>
  </si>
  <si>
    <t>Фактическое значение удельного расхода тепловой энергии брутто на выработку электрической энергии турбоагрегатами</t>
  </si>
  <si>
    <t>ккал/кВт-ч</t>
  </si>
  <si>
    <t>Увеличение отпуска тепловой энергии с коллекторов ТЭЦ за счет прироста тепловой нагрузки потребителей, присоединенных к тепловым сетям ТЭЦ, за актуализируемый период, в том числе:</t>
  </si>
  <si>
    <t>с сетевой водой</t>
  </si>
  <si>
    <t>с паром</t>
  </si>
  <si>
    <t>Расход тепла на выработку электрической энергии</t>
  </si>
  <si>
    <t>Расход тепловой энергии на собственные нужды</t>
  </si>
  <si>
    <t>Удельный расход тепловой энергии нетто на производство электрической энергии группой турбоагрегатов;</t>
  </si>
  <si>
    <t>Удельный расход условного топлива на отпуск электрической энергии;</t>
  </si>
  <si>
    <t>г/кВт-ч</t>
  </si>
  <si>
    <t>Отношение отпуска тепловой энергии с отработавшим паром к полному отпуску тепловой энергии от ТЭЦ;</t>
  </si>
  <si>
    <t>Удельная теплофикационная выработка, в том числе:</t>
  </si>
  <si>
    <t>кВт-ч/Гкал</t>
  </si>
  <si>
    <t>с паром производственных отборов;</t>
  </si>
  <si>
    <t>с паром теплофикационных отборов</t>
  </si>
  <si>
    <t>Выработка электрической энергии по теплофикационному циклу;</t>
  </si>
  <si>
    <t>Выработка электрической энергии по конденсационному циклу</t>
  </si>
  <si>
    <t>Удельный расход тепла брутто на выработку электрической энергии турбоагрегатами по теплофикационному циклу</t>
  </si>
  <si>
    <t>Удельный расход тепловой энергии нетто на выработку электрической энергии турбоагрегатами по теплофикационному циклу</t>
  </si>
  <si>
    <t>Удельный расход условного топлива на отпуск электрической энергии, в том числе</t>
  </si>
  <si>
    <t>по теплофикационному циклу;</t>
  </si>
  <si>
    <t>по конденсационному циклу</t>
  </si>
  <si>
    <t>Удельный расход условного топлива на отпуск тепловой энергии</t>
  </si>
  <si>
    <t>кг/Гкал</t>
  </si>
  <si>
    <t>Полный расход топлива на ТЭЦ</t>
  </si>
  <si>
    <r>
      <t>из ПВК,</t>
    </r>
    <r>
      <rPr>
        <i/>
        <sz val="10"/>
        <color theme="1"/>
        <rFont val="Times New Roman"/>
        <family val="1"/>
        <charset val="204"/>
      </rPr>
      <t xml:space="preserve"> и прочих</t>
    </r>
  </si>
  <si>
    <t>2.6. Информация о наработке, количестве пусков,  дате достижения парковогоресурса турбин на ТЭЦ, сведения о продлении ресурса по форме таблицы 2.6</t>
  </si>
  <si>
    <t>2.7 Объемы потребления тепловой мощности на собственные и хозяйственные нужды с разделением по виду теплоносителя по форме таблицы 2.7</t>
  </si>
  <si>
    <t>таблица 2.6</t>
  </si>
  <si>
    <t>таблица 2.7</t>
  </si>
  <si>
    <t>таблица 2.9</t>
  </si>
  <si>
    <t>таблица 2.10</t>
  </si>
  <si>
    <t>таблица 2.11</t>
  </si>
  <si>
    <t>ПЕРЕЧЕНЬ ИСХОДНЫХ ДАННЫХ ПРЕДОСТАВЛЯЕМЫХ ОРГАНИЗАЦИЯМИ, ЭКСПЛУАТИРУЮЩИМИ КОТЕЛЬНЫЕ</t>
  </si>
  <si>
    <t>ПЕРЕЧЕНЬ ИСХОДНЫХ ДАННЫХ ПРЕДОСТАВЛЯЕМЫХ ОРГАНИЗАЦИЯМИ-ПРОИЗВОДИТЕЛЯМИ ТЕЛПОВОЙ ЭНЕРГИИ В РЕЖИМЕ КОМБИНИРОВАННОЙ ВЫРАБОТКИ</t>
  </si>
  <si>
    <t>тыс. м³</t>
  </si>
  <si>
    <r>
      <t>м</t>
    </r>
    <r>
      <rPr>
        <sz val="10"/>
        <color theme="1"/>
        <rFont val="Calibri"/>
        <family val="2"/>
        <charset val="204"/>
      </rPr>
      <t>³</t>
    </r>
  </si>
  <si>
    <t>таблица 2.12</t>
  </si>
  <si>
    <t>таблица 2.13</t>
  </si>
  <si>
    <t>2.14 Утвержденные нормативы запасов топлива на 2020 и 2021 г.</t>
  </si>
  <si>
    <t>Комментарии и прочая информация</t>
  </si>
  <si>
    <t>таблица 2.19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</si>
  <si>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</si>
  <si>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</si>
  <si>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</si>
  <si>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</si>
  <si>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</si>
  <si>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</si>
  <si>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</si>
  <si>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</si>
  <si>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</si>
  <si>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</si>
  <si>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</si>
  <si>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</si>
  <si>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Тепловые нагрузки внешних потребителей и нагрузки потребителей собственных нужд</t>
  </si>
  <si>
    <t>ВСЕГО</t>
  </si>
  <si>
    <t>внешних потребителей всего, в том числе:</t>
  </si>
  <si>
    <t>в паре производственных параметров пара всего, в том числе:</t>
  </si>
  <si>
    <t>в паре производственных отборов (противодавления) турбин</t>
  </si>
  <si>
    <t>в редуцированном паре (за исключением РОУ, резервирующих отборы ТА)</t>
  </si>
  <si>
    <t>в "остром паре"</t>
  </si>
  <si>
    <t>в горячей воде, в том числе:</t>
  </si>
  <si>
    <t>в паре теплофикационных параметров с горячей водой от основных бойлеров</t>
  </si>
  <si>
    <t>от встроенных пучков конденсаторов</t>
  </si>
  <si>
    <t>от пиковых бойлеров</t>
  </si>
  <si>
    <t>от пиковой водогрейной котельной</t>
  </si>
  <si>
    <t>потребителей собственных нужд всего, в том числе:</t>
  </si>
  <si>
    <t>в паре производственных показателей всего, в том числе:</t>
  </si>
  <si>
    <t>в паре производственных отборов (противодавления)</t>
  </si>
  <si>
    <t>в редуцированном паре</t>
  </si>
  <si>
    <t>в паре теплофикационных показателей с горячей водой от основных бойлеров</t>
  </si>
  <si>
    <t>в паре теплофикационных показателей на деаэрацию, в том числе:</t>
  </si>
  <si>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Данные обеспеченности достигнутого максимума тепловой нагрузки на каждой ТЭЦ, функционирующей в режиме комбинированной выработки электрической и тепловой энергии</t>
    </r>
  </si>
  <si>
    <t>Информация о наработке котлов</t>
  </si>
  <si>
    <t>3.1 Фамилия, имя, отчество, должность, контактный телефон лица, ответственного за предоставление исходных данных</t>
  </si>
  <si>
    <t>таблица 3.7</t>
  </si>
  <si>
    <t>таблица 3.6</t>
  </si>
  <si>
    <t>3.6 Информация о сроке ввода в эксплуатацию, сроке последнего капитального ремонта, наработке с начала эксплуатации, данные о результатах промышленной безопасности котлов по форме таблицы 3.6</t>
  </si>
  <si>
    <t>Объемы потребления тепловой мощности на собственные и хозяйственные нужды с разделением по виду теплоносителя</t>
  </si>
  <si>
    <t>3.7 Объемы потребления тепловой мощности на собственные и хозяйственные нужды с разделением по виду теплоносителя по форме таблицы 3.7</t>
  </si>
  <si>
    <t>таблица 3.8</t>
  </si>
  <si>
    <t>Адрес или наименование котельной</t>
  </si>
  <si>
    <t>Вид топлива</t>
  </si>
  <si>
    <t>таблица 3.11</t>
  </si>
  <si>
    <t>Котельная №</t>
  </si>
  <si>
    <t>3.12 Данные о запрещении к дальнейшей эксплуатации оборудования</t>
  </si>
  <si>
    <t>Таблица_1.5</t>
  </si>
  <si>
    <t>Таблица_1.6</t>
  </si>
  <si>
    <t>2.9 Статистика отказов отпуска тепловой энергии с коллекторов по форме таблицы 2.9</t>
  </si>
  <si>
    <t>Таблица_3.13</t>
  </si>
  <si>
    <t>Таблица_3.14</t>
  </si>
  <si>
    <t>т.у.т</t>
  </si>
  <si>
    <t>Расход условного топлива</t>
  </si>
  <si>
    <t>тыс. м3, т</t>
  </si>
  <si>
    <t>Расход натурального топлива</t>
  </si>
  <si>
    <t>3.18 Наличие резервного источника электроснабжения на котельной. Если имеется, то указать характеристики оборудования.</t>
  </si>
  <si>
    <t>4.1. Фамилия, имя, отчество, должность, контактный телефон лица, ответственного за предоставление исходных данных</t>
  </si>
  <si>
    <t>4.4 Перечень выявленных бесхозяйных тепловых сетей с обоснованием выбора организации, уполномоченной на их эксплуатацию.</t>
  </si>
  <si>
    <t xml:space="preserve">4.5 Актуальная электронная модель системы теплоснабжения </t>
  </si>
  <si>
    <t>4.6 Схемы трассировок тепловых сетей (при отсутствии электронной модели) с указанием наименований тепловых камер, диаметров, протяженностей и типов прокладки тепловых сетей (включая схему расположения секционирующей запорно-регулирующей арматуры на тепловых сетях с указанием диаметров и состояния (открыто, закрыто)).</t>
  </si>
  <si>
    <t>4.7 Зоны подтопления.</t>
  </si>
  <si>
    <t>4.8 Перечень участков тепловых сетей, введенных в эксплуатацию в 2020-2021 гг. с указанием типа сети (отопление/ГВС), источника тепловой энергии, наименований начала и конца участков, диаметров, протяженностей в однотрубном исчислении и типов прокладки тепловых сетей</t>
  </si>
  <si>
    <t>4.10 Режимные карты и схемы источников, насосных станций и тепловых пунктов, отражающие утвержденные гидравлические режимы.</t>
  </si>
  <si>
    <t>4.12 Перечень существующих тепловых пунктов (ЦТП, КТП, групповых элеваторов и т.д.) с указанием типа и мощности оборудования</t>
  </si>
  <si>
    <t xml:space="preserve">4.14 Перечень существующих потребителей с индивидуальными тепловыми пунктами (ИТП) с теплообменниками на ГВС или отопление (независимая схема) с указанием тепловых нагрузок и схем подключения теплообменного оборудования. </t>
  </si>
  <si>
    <t xml:space="preserve">4.16 Перечень существующих потребителей, подключенных по открытой схеме, с указанием тепловых нагрузок. </t>
  </si>
  <si>
    <t>4.21 Сведения о наличии защиты тепловых сетей от превышения давления.</t>
  </si>
  <si>
    <t>4.23 Результаты анализа (в т.ч. время восстановления) аварийных ситуаций при теплоснабжении, расследование причин которых осуществляется федеральным органом исполнительной власти, уполномоченным на осуществление федерального государственного энергетического надзора, в соответствии с Правилами расследования причин аварийных ситуаций при теплоснабжении, утвержденными постановлением Правительства Российской Федерации от 17 октября 2015 г. N 1114 "О расследовании причин аварийных ситуаций при теплоснабжении и о признании утратившими силу отдельных положений Правил расследования причин аварий в электроэнергетике" (если происходили аварийные ситуации, соответствующие данной категории).</t>
  </si>
  <si>
    <t>Таблица 4.9</t>
  </si>
  <si>
    <r>
      <t xml:space="preserve">4.11 Перечень существующих насосных станций с указанием типа и мощности оборудования в соответствии с </t>
    </r>
    <r>
      <rPr>
        <b/>
        <sz val="10"/>
        <color theme="1"/>
        <rFont val="Times New Roman"/>
        <family val="1"/>
        <charset val="204"/>
      </rPr>
      <t>Таблицей 4.11</t>
    </r>
  </si>
  <si>
    <t>Фактические параметры гидравлического режима работы тепловой сети в контрольных точках</t>
  </si>
  <si>
    <t>м. в. ст.</t>
  </si>
  <si>
    <t>ЕТО №01</t>
  </si>
  <si>
    <t>Приложение_4</t>
  </si>
  <si>
    <t>Таблица 4.13</t>
  </si>
  <si>
    <t>Таблица 4.11</t>
  </si>
  <si>
    <t>Таблица 4.15</t>
  </si>
  <si>
    <t>Поребители, подключенные по открытой схеме ГВС</t>
  </si>
  <si>
    <t>Индивидуальные тепловые пункты ТСО в зоне деятельности ЕТО</t>
  </si>
  <si>
    <t>Центральные тепловые пункты ТСО в зоне деятельности ЕТО</t>
  </si>
  <si>
    <t>Таблица 4.17</t>
  </si>
  <si>
    <t>Таблица 4.18</t>
  </si>
  <si>
    <t>Таблица 4.19</t>
  </si>
  <si>
    <t>Таблица 4.24</t>
  </si>
  <si>
    <t xml:space="preserve"> Динамика изменения нормативных и фактических потерь тепловой энергии тепловых сетей зоны действия источника тепловой энергии в зоне деятельности ЕТО</t>
  </si>
  <si>
    <t xml:space="preserve"> Фактические данные по потребителям тепловой энергии для калибровки электронной модели</t>
  </si>
  <si>
    <t>Таблица_5.3</t>
  </si>
  <si>
    <t>5.8          Реестр действующих технических условий на подключение к тепловым сетям.</t>
  </si>
  <si>
    <t>Таблица_5.4</t>
  </si>
  <si>
    <t>Таблица_5.5</t>
  </si>
  <si>
    <t>Приложение 5. ПЕРЕЧЕНЬ ИСХОДНЫХ ДАННЫХ ДЛЯ ОРГАНИЗАЦИЙ, ОСУЩЕСТВЛЯЮЩИХ ФУНКЦИИ ЕТО</t>
  </si>
  <si>
    <t>6.1 Фамилия, имя, отчество, должность, контактный телефон лица, ответственного за предоставление исходных данных</t>
  </si>
  <si>
    <t>Приложение 7 (Экология)</t>
  </si>
  <si>
    <t>Приложение 7. ПЕРЕЧЕНЬ ИСХОДНЫХ ДАННЫХ, НЕОБХОДИМЫХ ДЛЯ РАЗРАБОТКИ РАЗДЕЛА «ЭКОЛОГИЯ»</t>
  </si>
  <si>
    <t>7.1 Фамилия, имя, отчество, должность, контактный телефон лица, ответственного за предоставление исходных данных</t>
  </si>
  <si>
    <t>Таблица_7.2</t>
  </si>
  <si>
    <t>Таблица_7.3</t>
  </si>
  <si>
    <t>Таблица_7.4</t>
  </si>
  <si>
    <t>Таблица_7.5</t>
  </si>
  <si>
    <t>Таблица 7.5. Системы газоочистки, установленные на теплоисточнике</t>
  </si>
  <si>
    <t>Таблица 7.4. Технические характеристики дымовых труб</t>
  </si>
  <si>
    <t>Таблица 7.3. Разрешенные выбросы в атмосферу загрязняющих веществ (ЗВ)</t>
  </si>
  <si>
    <t>7.7 Отчет по инвентаризации выбросов</t>
  </si>
  <si>
    <t>7.8 Фоновая концентрации загрязняющих веществ (ЗВ) в районе расположения теплоисточников</t>
  </si>
  <si>
    <t>7.9 Климатические характеристики  района расположения теплоисточников</t>
  </si>
  <si>
    <r>
      <t xml:space="preserve">7.3 Разрешенные выбросы в атмосферу загрязняющих веществ </t>
    </r>
    <r>
      <rPr>
        <b/>
        <sz val="10"/>
        <color theme="1"/>
        <rFont val="Times New Roman"/>
        <family val="1"/>
        <charset val="204"/>
      </rPr>
      <t>(Таблица_7.3)</t>
    </r>
  </si>
  <si>
    <r>
      <t xml:space="preserve">7.4 Технические характеристики дымовых труб </t>
    </r>
    <r>
      <rPr>
        <b/>
        <sz val="10"/>
        <color theme="1"/>
        <rFont val="Times New Roman"/>
        <family val="1"/>
        <charset val="204"/>
      </rPr>
      <t>(Таблица_7.4)</t>
    </r>
  </si>
  <si>
    <r>
      <t xml:space="preserve">7.5 Системы газоочистки, установленные на теплоисточнике </t>
    </r>
    <r>
      <rPr>
        <b/>
        <sz val="10"/>
        <color theme="1"/>
        <rFont val="Times New Roman"/>
        <family val="1"/>
        <charset val="204"/>
      </rPr>
      <t>(Таблица_7.5)</t>
    </r>
  </si>
  <si>
    <t xml:space="preserve">Приложение 2 </t>
  </si>
  <si>
    <t>Приложение 7</t>
  </si>
  <si>
    <t xml:space="preserve">Таблица_1.3 -  Перечень ЕТО города, утвержденных на 2020-2021 гг. с указанием их номеров </t>
  </si>
  <si>
    <t>Таблица_1.5 - Ретроспективная площадь строительных фондов (тыс. м2) по категориям</t>
  </si>
  <si>
    <t>Таблица_1.6 - Требуемые дополнения в части сноса строительных фондов</t>
  </si>
  <si>
    <t>Таблица_2.7 - Объемы потребления тепловой мощности на собственные и хозяйственные нужды с разделением по виду теплоносителя</t>
  </si>
  <si>
    <t xml:space="preserve">Эксплуатационные показатели  ТЭЦ </t>
  </si>
  <si>
    <t>расход электроэнергии насетевые насосы</t>
  </si>
  <si>
    <t>Ожидаемый процент выполнения мероприятия на конец 2021 г.</t>
  </si>
  <si>
    <t>Процент реализации мероприятия (накопленным итогом), %</t>
  </si>
  <si>
    <t>Наименование мероприятия по строительству, реконструкции и (или) модернизации объектов теплоснабжения, предусмотренных в схеме теплоснабжения</t>
  </si>
  <si>
    <t>Фактические капитальные вложения в реализацию мероприятия, тыс. руб. без учета НДС (в ценах на дату реализации)</t>
  </si>
  <si>
    <t>Период реализации мероприятия согласно утвержденной схеме теплоснабжения</t>
  </si>
  <si>
    <t>Таблица 4.2</t>
  </si>
  <si>
    <t>Начало</t>
  </si>
  <si>
    <t>Окончание</t>
  </si>
  <si>
    <t>Шифр проекта</t>
  </si>
  <si>
    <t>Причина невыполнения или комментарий</t>
  </si>
  <si>
    <t>Фактический период реализации мероприятия</t>
  </si>
  <si>
    <t>Планируемые капитальные вложения в реализацию мероприятия согласно утвержденной схеме теплоснабжения, тыс. руб. без учета НДС (в ценах на дату реализации)</t>
  </si>
  <si>
    <t>Примечания: 
1) Если срок реализации мероприятия не наступил, об этом нужно сделать отметку в столбце "Причина невыполнения или комментарий".
2) В таблице приведены все мероприятия главы 8 утвержденной схемы теплоснабжения в связи с тем, что некоторые мероприятия, запланированные на период 2022-2033 гг. могли быть реализованы в 2020-2021 гг. из-за изменения планов. 
3) В таблице в том числе приведены мероприятия, которые являлись рекомендованным и не входили в реестр проектов утвержденной схемы теплоснабжения (указано в комментариях). Если реализация данных мероприятий все же была начата, нужно заполнить соответствующие ячейки таблицы</t>
  </si>
  <si>
    <r>
      <t xml:space="preserve">4.24 Ретроспективная информация о нормативных и фактических потерях в тепловых сетях при передаче тепловой энергии в соответствии с </t>
    </r>
    <r>
      <rPr>
        <b/>
        <sz val="10"/>
        <color theme="1"/>
        <rFont val="Times New Roman"/>
        <family val="1"/>
        <charset val="204"/>
      </rPr>
      <t>Таблицей 4.24</t>
    </r>
  </si>
  <si>
    <t>НПС-1</t>
  </si>
  <si>
    <t>НПС-2</t>
  </si>
  <si>
    <t>ул. Ленина, 55а</t>
  </si>
  <si>
    <t>ул. Сосновая, 28/2</t>
  </si>
  <si>
    <t>Д500-63 (понизительный)</t>
  </si>
  <si>
    <t>1,7-1,8</t>
  </si>
  <si>
    <t>В работе - 1, в резерве - 2</t>
  </si>
  <si>
    <t>Willo500 (понизительный)</t>
  </si>
  <si>
    <t>1,4-1,5</t>
  </si>
  <si>
    <t>НКУ-250 (повысительный)</t>
  </si>
  <si>
    <t>6,8-7,0</t>
  </si>
  <si>
    <t>Полный напор Н,</t>
  </si>
  <si>
    <t>2022 (утверждено)</t>
  </si>
  <si>
    <t>2021 (факт)</t>
  </si>
  <si>
    <t>Таблица_1.4 - Требуемые дополнения к перечню строящихся объектов, указанных в Приложении 1 Главы 2 утвержденной версии СТ</t>
  </si>
  <si>
    <t>2.10 Расходы топлива на источниках тепловой энергии за 2020-2021 гг. по форме таблицы 2.10</t>
  </si>
  <si>
    <t>2.11. Эксплуатационные показатели ТЭЦ за 2020-2021 гг. год по форме таблицы 2.11</t>
  </si>
  <si>
    <t>2.18 Отчет о выполнении утвержденной инвестиционной программы в сфере теплоснабжения за 2020 и 2021 гг. по общим формам, утвержденным в Приказе Минстроя РФ от 13.08.2014 №459-пр и в форме отчетности в системе ЕИАС "INV.WARM.Q4.2020".</t>
  </si>
  <si>
    <t>2.19. Данные обеспеченности достигнутого максимума тепловой нагрузки на каждой ТЭЦ, функционирующей в режиме комбинированной выработки электрической и тепловой энергии по форме таблицы 2.19, за 2021 год</t>
  </si>
  <si>
    <t>3.15 Утвержденные нормативы запасов топлива на 2020 и 2021 гг.</t>
  </si>
  <si>
    <t>5.6            Информация о жилой и общей площади МКД, численности населения, в зоне действия ЕТО и в разрезе каждого источника тепловой энергии, по состоянию на 01.01.2022 г.</t>
  </si>
  <si>
    <t>5.7         Информация об отапливаемой площади общественно-деловой застройки и промышленных предприятий в зоне действия ЕТО, в разрезе каждого источника тепловой энергии, по состоянию на 01.01.2022 г.</t>
  </si>
  <si>
    <t>Производительность, т/ч</t>
  </si>
  <si>
    <t>кгс/см2</t>
  </si>
  <si>
    <t>температура,°C</t>
  </si>
  <si>
    <t>основное</t>
  </si>
  <si>
    <t>резервное</t>
  </si>
  <si>
    <t>Параметры острого пара</t>
  </si>
  <si>
    <t>Вид сжигаемого топлива</t>
  </si>
  <si>
    <t>В таблицах справочно приведены данные за 2020 год из утвержденной схемы теплоснабжения</t>
  </si>
  <si>
    <t>Необходимо внести актуальную информацию за базовый 2021 год</t>
  </si>
  <si>
    <t>Завод изготовитель</t>
  </si>
  <si>
    <t>УЭМ, МВт</t>
  </si>
  <si>
    <t>УТМ, Гкал/ч</t>
  </si>
  <si>
    <t>УТМ всего, Гкал/час</t>
  </si>
  <si>
    <t>Отопительных отборов</t>
  </si>
  <si>
    <t>Промышленных отборов</t>
  </si>
  <si>
    <t>Давление острого па-ра, кгс/см2</t>
  </si>
  <si>
    <t>Температура острого пара, град. °C</t>
  </si>
  <si>
    <t>ЛМЗ</t>
  </si>
  <si>
    <t>Наработка на 01.01.22, час.</t>
  </si>
  <si>
    <t>УТЗ</t>
  </si>
  <si>
    <t>Наработка на конец 2021 года,  час.</t>
  </si>
  <si>
    <t>Примечание</t>
  </si>
  <si>
    <t>2022 (при наличии)</t>
  </si>
  <si>
    <t>Среднегодовой тариф на поставку тепловой энергии, отпущенной для конечных потребителей (план регулирующего органа при утверждении тарифа на поставку ТЭ), (без НДС)</t>
  </si>
  <si>
    <t>Количество тепловой энергии, отпущенной для конечных потребителей по тарифу на поставку тепловой энергии (план регулирующего органа при расчете тарифа на поставку ТЭ)</t>
  </si>
  <si>
    <t>Наименование ценовой зоны</t>
  </si>
  <si>
    <t>добавить зоны по необходимости</t>
  </si>
  <si>
    <t>2017 (факт)</t>
  </si>
  <si>
    <t>2018 (факт)</t>
  </si>
  <si>
    <t>2019 (факт)</t>
  </si>
  <si>
    <t>Таблица 4.25</t>
  </si>
  <si>
    <t>Год утвер-ждения</t>
  </si>
  <si>
    <t>Утвержденные (нормативные) потери теплоносителя, м³</t>
  </si>
  <si>
    <t>Затраты ЭЭ, тыс. кВтч</t>
  </si>
  <si>
    <t>Утвержденные (нормативные) потери тепловой энергии, Гкал</t>
  </si>
  <si>
    <t>Наличие ИТП с ТО ГВС</t>
  </si>
  <si>
    <t>Средние за декабрь 2021 г. параметры теплоносителя</t>
  </si>
  <si>
    <t>Расход теплоносителя в под. тр-де по ПУ, м³/ч</t>
  </si>
  <si>
    <t>Расход теплоносителя в обр. тр-де по ПУ, м³/ч</t>
  </si>
  <si>
    <t>Температура теплоносителя в под. тр-де по ПУ, °С</t>
  </si>
  <si>
    <t>Температура теплоносителя в обр. тр-де по ПУ, °С</t>
  </si>
  <si>
    <t>Давление в под. тр-де по ПУ, кгс/см²</t>
  </si>
  <si>
    <t>Давление в обр. тр-де по ПУ, кгс/см²</t>
  </si>
  <si>
    <t>2.20.Информация о производительности и технических условиях ПВК и РОУ на ТЭЦ по форме таблицы 2.20</t>
  </si>
  <si>
    <t>таблица 2.20</t>
  </si>
  <si>
    <t>Марка котла</t>
  </si>
  <si>
    <t>Производительность, Гкал/ч</t>
  </si>
  <si>
    <t>Номинальная температура теплоносителя, °C, на входе в КА</t>
  </si>
  <si>
    <t>Номинальная температура теплоносителя, °C, на выходе из КА</t>
  </si>
  <si>
    <t>Тип</t>
  </si>
  <si>
    <t>Год</t>
  </si>
  <si>
    <t>Электрическая мощность, МВт</t>
  </si>
  <si>
    <t>Установленная тепловая мощность, Гкал/ч</t>
  </si>
  <si>
    <t>установленная</t>
  </si>
  <si>
    <t>располагаемая на конец года</t>
  </si>
  <si>
    <t>общая</t>
  </si>
  <si>
    <t>теплофикационных отборов турбин</t>
  </si>
  <si>
    <t>Установленная мощность, Гкал/ч</t>
  </si>
  <si>
    <t>Ограничения установленной тепловой мощности, Гкал/ч</t>
  </si>
  <si>
    <t>Располагаемая тепловая мощность, Гкал/ч</t>
  </si>
  <si>
    <t>Расчетное потребление тепловой мощности на собственные нужды, Гкал/ч</t>
  </si>
  <si>
    <t>Тепловая мощность нетто, Гкал</t>
  </si>
  <si>
    <t>турбо агрегатов</t>
  </si>
  <si>
    <t>прочее</t>
  </si>
  <si>
    <t>всего</t>
  </si>
  <si>
    <t>таблица 2.21</t>
  </si>
  <si>
    <t>2.21.Установленная, располагаемая тепловая мощность, ограничения тепловой мощности, потребление тепловой мощности на собственные нужды, тепловая мощность «нетто» на ТЭЦ по форме таблицы 2.21</t>
  </si>
  <si>
    <t>N п/п</t>
  </si>
  <si>
    <t>Завод-изготовитель</t>
  </si>
  <si>
    <t>БО-350</t>
  </si>
  <si>
    <t>БО-200</t>
  </si>
  <si>
    <t>ПСГ-1</t>
  </si>
  <si>
    <t>ПСГ-2</t>
  </si>
  <si>
    <t>Мощность, Гкал/ч (МВт)</t>
  </si>
  <si>
    <t>Расход сетевой воды, т/ч (кг/с)</t>
  </si>
  <si>
    <t>Наименование механизма, установки</t>
  </si>
  <si>
    <t>Установленная мощность электродвигателя, кВт</t>
  </si>
  <si>
    <t>Количество механизмов</t>
  </si>
  <si>
    <t>Производительность,м3/ч</t>
  </si>
  <si>
    <t>Напор,м в. ст.</t>
  </si>
  <si>
    <t>таблица 2.22</t>
  </si>
  <si>
    <t>таблица 2.23</t>
  </si>
  <si>
    <t>таблица 2.24</t>
  </si>
  <si>
    <t>Израсходовано топлива за календарный год, т. условного топлива</t>
  </si>
  <si>
    <t>На котельных на отпуск тепловой энергии</t>
  </si>
  <si>
    <t>На ТЭЦ</t>
  </si>
  <si>
    <t>На отпуск тепловой энергии</t>
  </si>
  <si>
    <t>На отпуск электрической энергии</t>
  </si>
  <si>
    <t>2021 год</t>
  </si>
  <si>
    <t>Всего, т. натурально го топлива,</t>
  </si>
  <si>
    <t>в части имущества, эксплуатируемого на правах концессии, нужно выделить максимально подробные калькуляции расходов отдельно по зоне концессии, принятые регулирующим органом при утверждении тарифов на 2021-2022 гг.</t>
  </si>
  <si>
    <t>в части имущества, эксплуатируемого на правах концессии, нужно выделить данные отдельно по зоне концессии, принятые регулирующим органом при утверждении тарифов на 2021-2022 гг.</t>
  </si>
  <si>
    <t>в части имущества, эксплуатируемого на правах концессии, нужно выделить данные отдельно в зоне концессии, принятые регулирующим органом при утверждении тарифов на 2021-2022 гг.</t>
  </si>
  <si>
    <t>6.11 Для организаций, имеющих статус ЕТО, необходим расчет тарифа (цены) на компенсацию потерь (в формате Excel, с формулами) (план регулирующего органа на 2021 г/план ТСО на 2022 г.)</t>
  </si>
  <si>
    <t>6.13 Инвестиционные программы на 2021 (в последней редакции) и 2022 г. (с указанием статуса программы: утверждена/ планируется к утверждению).</t>
  </si>
  <si>
    <t>6.14 Отчеты о выполнении утвержденных инвестиционных программ в сфере теплоснабжения за 2020, 2021 г. по общим формам, утвержденным в Приказе Минстроя РФ от 13.08.2014 №459-пр и в форме отчетности в системе ЕИАС "INV.WARM.Q4.2020"/"INV.WARM.Q4.2021"</t>
  </si>
  <si>
    <t>6.15 Расчет фактической средневзвешенной ставки по кредитам, привлеченным на финансирование ИП в 2021 г. и планируемым на перспективный период с 2022 г. (при наличии)</t>
  </si>
  <si>
    <t>Примечания</t>
  </si>
  <si>
    <t>Таблицы 6.6.1-6.6.4</t>
  </si>
  <si>
    <t>таблица 2.4</t>
  </si>
  <si>
    <r>
      <t xml:space="preserve">4.9 Ежесуточные данные с приборов учета в контрольных точках (на насосных станциях, в ЦТП, в тепловых камерах и т.д.), либо данные для калибровки электронной модели в соответствии с </t>
    </r>
    <r>
      <rPr>
        <b/>
        <sz val="10"/>
        <color theme="1"/>
        <rFont val="Times New Roman"/>
        <family val="1"/>
        <charset val="204"/>
      </rPr>
      <t>Таблицей 4.9</t>
    </r>
  </si>
  <si>
    <t>2.5. Информация о наработке, количестве пусков,  дате достижения парково горесурса энергетических котлов на ТЭЦ, сведения о продлении ресурса по форме таблицы 2.5</t>
  </si>
  <si>
    <t>Выработка, отпуск тепловой энергии, расход ЭЭ, расход условного топлива по каждой котельной за 2021 год, по форме ниже.</t>
  </si>
  <si>
    <t>1.10 Инвестиционные программы в сфере теплоснабжения, утвержденные и действующие на 2021 и 2022 г.  (в последней редакции) по всем теплоснабжающим/теплосетевым организациям города</t>
  </si>
  <si>
    <t>1.7 Перечень введенных в эксплуатацию зданий за 2020-2021 гг.</t>
  </si>
  <si>
    <t>1.8 Перечень снесенных зданий за 2020-2021 гг.</t>
  </si>
  <si>
    <t xml:space="preserve"> Характеристика оборудования насосных станций ТСО в зоне деятельности ЕТО на 2021 г.</t>
  </si>
  <si>
    <t>Нормативные потери тепловой энергии, Гкал</t>
  </si>
  <si>
    <t>Фактические потери тепловой энергии, Гкал</t>
  </si>
  <si>
    <t>Всего фактические потери тепловой энергии в % от отпущенной тепловой энергии в тепловые сети, %</t>
  </si>
  <si>
    <t>7.6 Годовая форма N 2-ТП (воздух) 2017-2021 гг.</t>
  </si>
  <si>
    <t>Приложение 2. ПЕРЕЧЕНЬ ИСХОДНЫХ ДАННЫХ, ПРЕДОСТАВЛЯЕМЫХ ОРГАНИЗАЦИЯМИ-ПРОИЗВОДИТЕЛЯМИ ТЕПЛОВОЙ ЭНЕРГИИ В РЕЖИМЕ КОМБИНИРОВАННОЙ ВЫРАБОТКИ</t>
  </si>
  <si>
    <t>Приложение 3. ПЕРЕЧЕНЬ ИСХОДНЫХ ДАННЫХ, ПРЕДОСТАВЛЯЕМЫХ ОРГАНИЗАЦИЯМИ, ЭКСПЛУАТИРУЮЩИМИ КОТЕЛЬНЫЕ</t>
  </si>
  <si>
    <t>Приложение 4. ПЕРЕЧЕНЬ ИСХОДНЫХ ДАННЫХ, ПРЕДОСТАВЛЯЕМЫХ ОРГАНИЗАЦИЯМИ, ЭКСПЛУАТИРУЮЩИМИ ТЕПЛОВЫЕ СЕТИ</t>
  </si>
  <si>
    <t>Приложение 6. ПЕРЕЧЕНЬ ИСХОДНЫХ ДАННЫХ В ЧАСТИ ТАРИФОВ И ПОКАЗАТЕЛЕЙ</t>
  </si>
  <si>
    <t>Приложение 8. УПРОЩЕННАЯ МЕТОДИКА ОРГАНИЗАЦИИ ОПРОСОВ ОБ УДОВЛЕТВОРЕННОСТИ ПОТРЕБИТЕЛЕЙ (ЖИТЕЛЕЙ) КАЧЕСТВОМ ТЕПЛОСНАБЖЕНИЯ</t>
  </si>
  <si>
    <t>Раздел</t>
  </si>
  <si>
    <r>
      <rPr>
        <b/>
        <sz val="10"/>
        <color theme="1"/>
        <rFont val="Times New Roman"/>
        <family val="1"/>
        <charset val="204"/>
      </rPr>
      <t>1. Определение численности выборки</t>
    </r>
    <r>
      <rPr>
        <sz val="10"/>
        <color theme="1"/>
        <rFont val="Times New Roman"/>
        <family val="1"/>
        <charset val="204"/>
      </rPr>
      <t xml:space="preserve">
Для репрезентативности опроса об оценке удовлетворенности потребителей и оптимизации затрат опрашиваются около 400 респондентов в городе. Это обеспечивает доверительную вероятность выборки (точность выборки) более 95% и доверительный интервал (погрешность результата) менее 5%.</t>
    </r>
  </si>
  <si>
    <r>
      <rPr>
        <b/>
        <sz val="10"/>
        <color theme="1"/>
        <rFont val="Times New Roman"/>
        <family val="1"/>
        <charset val="204"/>
      </rPr>
      <t>3. Инструкции для интервьюера</t>
    </r>
    <r>
      <rPr>
        <sz val="10"/>
        <color theme="1"/>
        <rFont val="Times New Roman"/>
        <family val="1"/>
        <charset val="204"/>
      </rPr>
      <t xml:space="preserve">
Интервьюер должен обойти определенное число квартир в доме и опросить проживающих. Опрашивается глава семейства либо взрослый член домохозяйства. Детей до 16 лет опрашивать не надо.
Опрос проводится с помощью местных жителей, сотрудников теплоснабжающих организаций или муниципалитета, которые были проинструктированы.
Предлагается на одного интервьюера выделять 80-100 квартир для опроса. Это может занимать 10-24 часов рабочего времени.
Для каждого интервьюера подготовлен список с адресами домов, номерами подъездов, этажами и номерами квартир, которые необходимо опросить. В случае невозможности опросить проживающих в указанной квартире, выбирается следующая по номеру (по возрастанию). Если номер квартиры последний, то по убыванию.
Интервьюер должен соблюдать требования регионального Роспотребнадзора, действующие на момент проведения опроса. В случае появления признаков простуды опрос приостанавливается до полного выздоровления. Если это требует длительного времени, то неопрошенные респонденты передаются другому интервьюеру.</t>
    </r>
  </si>
  <si>
    <r>
      <rPr>
        <b/>
        <sz val="10"/>
        <color theme="1"/>
        <rFont val="Times New Roman"/>
        <family val="1"/>
        <charset val="204"/>
      </rPr>
      <t>5. Обработка результатов и оценка результатов</t>
    </r>
    <r>
      <rPr>
        <sz val="10"/>
        <color theme="1"/>
        <rFont val="Times New Roman"/>
        <family val="1"/>
        <charset val="204"/>
      </rPr>
      <t xml:space="preserve">
Сбор опросных листов для анализа резу льтатов происходит посредством сдачи заполненных опросных листов и их копированием (фотографированием).</t>
    </r>
  </si>
  <si>
    <r>
      <t xml:space="preserve">По всем вопросам, связанным с анкетированием, просьба обращаться к </t>
    </r>
    <r>
      <rPr>
        <b/>
        <sz val="10"/>
        <color theme="1"/>
        <rFont val="Times New Roman"/>
        <family val="1"/>
        <charset val="204"/>
      </rPr>
      <t>Семикашеву Валерию Валерьевичу</t>
    </r>
    <r>
      <rPr>
        <sz val="10"/>
        <color theme="1"/>
        <rFont val="Times New Roman"/>
        <family val="1"/>
        <charset val="204"/>
      </rPr>
      <t xml:space="preserve"> по тел. +7(926) 412-04-82 (лучше по WhatsApp) в любой день с 10 до 12 часов по Московскому времени</t>
    </r>
  </si>
  <si>
    <t>С вопросами звонить:
- Нахимчук Валентина Владимировна, тел. +7(921)978-24-55</t>
  </si>
  <si>
    <t>С вопросами звонить:
- Ларионова Татьяна Сергеевна, тел. +7(921)301-44-84</t>
  </si>
  <si>
    <t>Приложение 8</t>
  </si>
  <si>
    <t>УПРОЩЕННАЯ МЕТОДИКА ОРГАНИЗАЦИИ ОПРОСОВ ОБ УДОВЛЕТВОРЕННОСТИ ПОТРЕБИТЕЛЕЙ (ЖИТЕЛЕЙ) КАЧЕСТВОМ ТЕПЛОСНАБЖЕНИЯ</t>
  </si>
  <si>
    <r>
      <t xml:space="preserve">4.15 Информация по потребителям с ИТП на 2017-2021 гг. в соответствии с </t>
    </r>
    <r>
      <rPr>
        <b/>
        <sz val="10"/>
        <color theme="1"/>
        <rFont val="Times New Roman"/>
        <family val="1"/>
        <charset val="204"/>
      </rPr>
      <t>Таблицей 4.15</t>
    </r>
  </si>
  <si>
    <r>
      <t xml:space="preserve">4.3 База участков с характеристиками тепловых сетей по состоянию на 01.01.2022 г. с указанием основных параметров (протяженность, диаметр, год начала эксплуатации, год последнего капремонта, тип и состояние изоляции, тип компенсирующих устройств, тип прокладки), в том числе с </t>
    </r>
    <r>
      <rPr>
        <b/>
        <u/>
        <sz val="10"/>
        <color theme="1"/>
        <rFont val="Times New Roman"/>
        <family val="1"/>
        <charset val="204"/>
      </rPr>
      <t>обязательным</t>
    </r>
    <r>
      <rPr>
        <sz val="10"/>
        <color theme="1"/>
        <rFont val="Times New Roman"/>
        <family val="1"/>
        <charset val="204"/>
      </rPr>
      <t xml:space="preserve"> выделением </t>
    </r>
    <r>
      <rPr>
        <b/>
        <u/>
        <sz val="10"/>
        <color theme="1"/>
        <rFont val="Times New Roman"/>
        <family val="1"/>
        <charset val="204"/>
      </rPr>
      <t>муниципальных</t>
    </r>
    <r>
      <rPr>
        <sz val="10"/>
        <color theme="1"/>
        <rFont val="Times New Roman"/>
        <family val="1"/>
        <charset val="204"/>
      </rPr>
      <t xml:space="preserve"> тепловых сетей, находящихся </t>
    </r>
    <r>
      <rPr>
        <b/>
        <u/>
        <sz val="10"/>
        <color theme="1"/>
        <rFont val="Times New Roman"/>
        <family val="1"/>
        <charset val="204"/>
      </rPr>
      <t>в аренде</t>
    </r>
    <r>
      <rPr>
        <sz val="10"/>
        <color theme="1"/>
        <rFont val="Times New Roman"/>
        <family val="1"/>
        <charset val="204"/>
      </rPr>
      <t xml:space="preserve"> у ТСО или переданных ТСО по </t>
    </r>
    <r>
      <rPr>
        <b/>
        <u/>
        <sz val="10"/>
        <color theme="1"/>
        <rFont val="Times New Roman"/>
        <family val="1"/>
        <charset val="204"/>
      </rPr>
      <t>концессионному соглашению</t>
    </r>
  </si>
  <si>
    <r>
      <t xml:space="preserve">4.18 Фактические данные по потребителям тепловой энергии для калибровки электронной модели в соответствии с </t>
    </r>
    <r>
      <rPr>
        <b/>
        <sz val="10"/>
        <color theme="1"/>
        <rFont val="Times New Roman"/>
        <family val="1"/>
        <charset val="204"/>
      </rPr>
      <t xml:space="preserve">Таблицей 4.18. Выбираются наиболее характерные для гидравлического режима источников потребители, находящиеся в разных кварталах и на разном удалении от источника
</t>
    </r>
    <r>
      <rPr>
        <b/>
        <u/>
        <sz val="10"/>
        <color theme="1"/>
        <rFont val="Times New Roman"/>
        <family val="1"/>
        <charset val="204"/>
      </rPr>
      <t>ВАЖНО: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Необходимо предоставить архивы показаний приборов учета, установленных у потребителей, по расходам, температурам теплоносителя и давлениям в подающем и обратном трубопроводах за отопительный период 2021 г., либо заполнить соответствующие ячейки </t>
    </r>
    <r>
      <rPr>
        <b/>
        <sz val="10"/>
        <color theme="1"/>
        <rFont val="Times New Roman"/>
        <family val="1"/>
        <charset val="204"/>
      </rPr>
      <t>Таблицы 4.18</t>
    </r>
    <r>
      <rPr>
        <sz val="10"/>
        <color theme="1"/>
        <rFont val="Times New Roman"/>
        <family val="1"/>
        <charset val="204"/>
      </rPr>
      <t xml:space="preserve"> для температуры наружного воздуха самых холодных суток (обязательно указав значение температуры) отопительного периода 2021-2022 гг.</t>
    </r>
  </si>
  <si>
    <r>
      <t xml:space="preserve">4.13 Ретроспективная информация по ЦТП на 2017-2021 гг. в соответствии с </t>
    </r>
    <r>
      <rPr>
        <b/>
        <sz val="10"/>
        <color theme="1"/>
        <rFont val="Times New Roman"/>
        <family val="1"/>
        <charset val="204"/>
      </rPr>
      <t>Таблицей 4.13</t>
    </r>
  </si>
  <si>
    <t>В таблице приведен пример для заполнения</t>
  </si>
  <si>
    <r>
      <t xml:space="preserve">4.17 Информация по потребителям, подключенным по открытой схеме, на 2017-2021 гг. в соответствии с </t>
    </r>
    <r>
      <rPr>
        <b/>
        <sz val="10"/>
        <color theme="1"/>
        <rFont val="Times New Roman"/>
        <family val="1"/>
        <charset val="204"/>
      </rPr>
      <t>Таблицей 4.17</t>
    </r>
  </si>
  <si>
    <t>4.20 Сроки проведения испытаний тепловых сетей (на тепловые и гидравлические потери, на прочность и плотность, на максимальную температуру и т.д.) за 2017-2021 гг.</t>
  </si>
  <si>
    <r>
      <t xml:space="preserve">4.22 Сведения о наличии коммерческого приборного учета тепловой энергии, отпущенной из тепловых сетей потребителям, по состоянию на 01.01.2022 г. и </t>
    </r>
    <r>
      <rPr>
        <b/>
        <u/>
        <sz val="10"/>
        <color theme="1"/>
        <rFont val="Times New Roman"/>
        <family val="1"/>
        <charset val="204"/>
      </rPr>
      <t>планы по установке</t>
    </r>
    <r>
      <rPr>
        <sz val="10"/>
        <color theme="1"/>
        <rFont val="Times New Roman"/>
        <family val="1"/>
        <charset val="204"/>
      </rPr>
      <t>.</t>
    </r>
  </si>
  <si>
    <r>
      <t xml:space="preserve">4.25 Утвержденные на 2017-2021 гг. нормативы технологических потерь при передаче тепловой энергии в тепловых сетях в соответствии с </t>
    </r>
    <r>
      <rPr>
        <b/>
        <sz val="10"/>
        <color theme="1"/>
        <rFont val="Times New Roman"/>
        <family val="1"/>
        <charset val="204"/>
      </rPr>
      <t>Таблицей 4.25</t>
    </r>
    <r>
      <rPr>
        <sz val="11"/>
        <color theme="1"/>
        <rFont val="Calibri"/>
        <family val="2"/>
        <charset val="204"/>
        <scheme val="minor"/>
      </rPr>
      <t/>
    </r>
  </si>
  <si>
    <t>Раздел Главы 8</t>
  </si>
  <si>
    <t>Источник</t>
  </si>
  <si>
    <r>
      <t xml:space="preserve">4.2 Отчет о реализации мероприятий на тепловых сетях (строительство и реконструкция тепловых сетей, переключение зон действия источников, установка ИТП у потребителей и др.) из предыдущей актуализации схемы теплоснабжения (Глава 8) с указанием причин, по которым мероприятия не были реализованы, в соответствии с </t>
    </r>
    <r>
      <rPr>
        <b/>
        <sz val="10"/>
        <color theme="1"/>
        <rFont val="Times New Roman"/>
        <family val="1"/>
        <charset val="204"/>
      </rPr>
      <t>Таблицей 4.2 (наименование ТСО указано в названии вкладки и таблицы)</t>
    </r>
    <r>
      <rPr>
        <sz val="10"/>
        <color theme="1"/>
        <rFont val="Times New Roman"/>
        <family val="1"/>
        <charset val="204"/>
      </rPr>
      <t>, а также мероприятия, которые были реализованы в 2020-2021 г., но не были предусмотрены предыдущей актуализации схемы теплоснабжения</t>
    </r>
  </si>
  <si>
    <t>Таблица Главы 8</t>
  </si>
  <si>
    <t>ТЭЦ-2</t>
  </si>
  <si>
    <r>
      <t>Планируемые капитальные вложения в реализацию мероприятия согласно утвержденной схеме теплоснабжения, тыс. руб. без учета НДС (</t>
    </r>
    <r>
      <rPr>
        <b/>
        <u/>
        <sz val="10"/>
        <color theme="1"/>
        <rFont val="Times New Roman"/>
        <family val="1"/>
        <charset val="204"/>
      </rPr>
      <t>в ценах на дату реализации</t>
    </r>
    <r>
      <rPr>
        <sz val="10"/>
        <color theme="1"/>
        <rFont val="Times New Roman"/>
        <family val="1"/>
        <charset val="204"/>
      </rPr>
      <t>)</t>
    </r>
  </si>
  <si>
    <t>ТП-170</t>
  </si>
  <si>
    <t>2.25.Коэффициенты использования установленной электрической мощности и установленной тепловой мощности источника тепловой энергии, функционирующего в режиме комбинированной выработки электрической и тепловой энергии по форме таблицы 2.25</t>
  </si>
  <si>
    <t>2.22.Состав и состояние оборудования теплофикационных установок на ТЭЦ по форме таблицы 2.22</t>
  </si>
  <si>
    <t>2.23.Характеристики теплообменников теплофикационных установок на ТЭЦ по форме таблицы 2.23</t>
  </si>
  <si>
    <t>2.24.Характеристики сетевых насосов на ТЭЦ по форме таблицы 2.24</t>
  </si>
  <si>
    <t>таблица 2.25</t>
  </si>
  <si>
    <t>Годы</t>
  </si>
  <si>
    <t>КИУ тепловой мощности, %</t>
  </si>
  <si>
    <t>КИУ электрической мощности, %</t>
  </si>
  <si>
    <t>Коэффициенты использования тепловой и электрической мощности ТЭЦ</t>
  </si>
  <si>
    <t>СН-2</t>
  </si>
  <si>
    <t>8 НДВ</t>
  </si>
  <si>
    <t>СН-3</t>
  </si>
  <si>
    <t>СН-4</t>
  </si>
  <si>
    <t>СЭ-1250-140-11</t>
  </si>
  <si>
    <t>СН-5</t>
  </si>
  <si>
    <t>СН-6</t>
  </si>
  <si>
    <t>СН-7</t>
  </si>
  <si>
    <t>10 НКМ-2</t>
  </si>
  <si>
    <t>СН-8</t>
  </si>
  <si>
    <t>СН-9</t>
  </si>
  <si>
    <t>СН-10</t>
  </si>
  <si>
    <t>СН-11</t>
  </si>
  <si>
    <t>СН-12</t>
  </si>
  <si>
    <t>СН 1-1</t>
  </si>
  <si>
    <t>СЭ-2500-60-8</t>
  </si>
  <si>
    <t>СН 2-1</t>
  </si>
  <si>
    <t>СН 3-1</t>
  </si>
  <si>
    <t>СН 4-1</t>
  </si>
  <si>
    <t>СН 1-2</t>
  </si>
  <si>
    <t>СН 2-2</t>
  </si>
  <si>
    <t>СН 3-2</t>
  </si>
  <si>
    <t>СН 4-2</t>
  </si>
  <si>
    <t>СН 5-2</t>
  </si>
  <si>
    <t>ЛСН-1</t>
  </si>
  <si>
    <t>СЭ800-100-11</t>
  </si>
  <si>
    <t>ЛСН-2</t>
  </si>
  <si>
    <t>СЭ 800-100-11</t>
  </si>
  <si>
    <t>СН-1</t>
  </si>
  <si>
    <t>10НМКх2</t>
  </si>
  <si>
    <t>СЭ 1250-140</t>
  </si>
  <si>
    <t>КНБ-1</t>
  </si>
  <si>
    <t>К 80-50-200</t>
  </si>
  <si>
    <t>КНБ-2</t>
  </si>
  <si>
    <t>КНБ-3</t>
  </si>
  <si>
    <t>КНБ-4</t>
  </si>
  <si>
    <t>КНБ-5</t>
  </si>
  <si>
    <t>КНБ-6</t>
  </si>
  <si>
    <t>КНБ-7</t>
  </si>
  <si>
    <t>1КС 50-110</t>
  </si>
  <si>
    <t>ПН-1</t>
  </si>
  <si>
    <t>4К-8</t>
  </si>
  <si>
    <t>ПН-2</t>
  </si>
  <si>
    <t>ПН-3</t>
  </si>
  <si>
    <t>ПН-4</t>
  </si>
  <si>
    <t>ПСГ-2300-3-8</t>
  </si>
  <si>
    <t>Теплофикационная установка т/а ст. № 07</t>
  </si>
  <si>
    <t>Теплофикационная установка т/а ст. № 08</t>
  </si>
  <si>
    <t>БО-1</t>
  </si>
  <si>
    <t>БО-2</t>
  </si>
  <si>
    <t>БО-315</t>
  </si>
  <si>
    <t>БО-3</t>
  </si>
  <si>
    <t>БО-4</t>
  </si>
  <si>
    <t>БО-5</t>
  </si>
  <si>
    <t>БО-6</t>
  </si>
  <si>
    <t>БО-550-3</t>
  </si>
  <si>
    <t>БО-7</t>
  </si>
  <si>
    <t>БО-8</t>
  </si>
  <si>
    <t>БО-9</t>
  </si>
  <si>
    <t>Основные подогреватели сетевой воды</t>
  </si>
  <si>
    <t>Пиковые подогреватели сетевой воды</t>
  </si>
  <si>
    <t>БП-1</t>
  </si>
  <si>
    <t>БП-300-2</t>
  </si>
  <si>
    <t>БП-2</t>
  </si>
  <si>
    <t>БП-3</t>
  </si>
  <si>
    <t>БП-500</t>
  </si>
  <si>
    <t>БП-4</t>
  </si>
  <si>
    <t>Вертикальные подогреватели сетевой воды</t>
  </si>
  <si>
    <t>Пластинчатые подогреватели сетевой воды</t>
  </si>
  <si>
    <t>ПСВ-1</t>
  </si>
  <si>
    <t>ПСВ-200 У</t>
  </si>
  <si>
    <t>ПСВ-2</t>
  </si>
  <si>
    <t>ПСВ-3</t>
  </si>
  <si>
    <t>ПСВ-4</t>
  </si>
  <si>
    <t>ПТО-1</t>
  </si>
  <si>
    <t>SPS-647</t>
  </si>
  <si>
    <t>ПТО-2</t>
  </si>
  <si>
    <t>Мазут</t>
  </si>
  <si>
    <t>Наименование котельной</t>
  </si>
  <si>
    <t>таблица 3.4</t>
  </si>
  <si>
    <t>Примечания: 
1) Если срок реализации мероприятия не наступил, об этом нужно сделать отметку в столбце "Причина невыполнения или комментарий".
2) В таблице приведены все мероприятия главы 7 утвержденной схемы теплоснабжения в связи с тем, что некоторые мероприятия, запланированные на период 2022-2033 гг. могли быть реализованы в 2020-2021 гг. из-за изменения планов. 
3) В таблице в том числе приведены мероприятия, которые являлись рекомендованным и не входили в реестр проектов утвержденной схемы теплоснабжения (указано в комментариях). Если реализация данных мероприятий все же была начата, нужно заполнить соответствующие ячейки таблицы</t>
  </si>
  <si>
    <t>1.2 Необходимые изменения в составе и структуре ЕТО за 2021 г.(по сравнению с утвержденной версией).</t>
  </si>
  <si>
    <r>
      <t xml:space="preserve">1.3. Перечень ЕТО города, утвержденных на 2021 г. с указанием их номеров (в соответствии с </t>
    </r>
    <r>
      <rPr>
        <b/>
        <sz val="10"/>
        <color theme="1"/>
        <rFont val="Times New Roman"/>
        <family val="1"/>
        <charset val="204"/>
      </rPr>
      <t>Таблицей_1.3</t>
    </r>
    <r>
      <rPr>
        <sz val="10"/>
        <color theme="1"/>
        <rFont val="Times New Roman"/>
        <family val="1"/>
        <charset val="204"/>
      </rPr>
      <t>).</t>
    </r>
  </si>
  <si>
    <r>
      <t xml:space="preserve">1.4 Требуемые дополнения к перечню строящихся объектов, указанных в Приложении 4 Главы 2 утвержденной версии, в том числе: этапы и сроки сдачи объекта, проектные тепловые нагрузки по видам теплопотребления и теплоносителя, планируемые точки подключения (в соответствии с </t>
    </r>
    <r>
      <rPr>
        <b/>
        <sz val="10"/>
        <color theme="1"/>
        <rFont val="Times New Roman"/>
        <family val="1"/>
        <charset val="204"/>
      </rPr>
      <t>Таблицей_1.4</t>
    </r>
    <r>
      <rPr>
        <sz val="10"/>
        <color theme="1"/>
        <rFont val="Times New Roman"/>
        <family val="1"/>
        <charset val="204"/>
      </rPr>
      <t>).</t>
    </r>
  </si>
  <si>
    <r>
      <t xml:space="preserve">1.5 Ретроспективная площадь строительных фондов (тыс. м2) по категориям (в соответствии с </t>
    </r>
    <r>
      <rPr>
        <b/>
        <sz val="10"/>
        <color theme="1"/>
        <rFont val="Times New Roman"/>
        <family val="1"/>
        <charset val="204"/>
      </rPr>
      <t>Таблицей_1.5)</t>
    </r>
  </si>
  <si>
    <r>
      <t xml:space="preserve">1.6 Требуемые дополнения в части сноса строительных фондов (требуемая доработка Приложения 3 Главы 2 утвержденной версии) (в соответствии с </t>
    </r>
    <r>
      <rPr>
        <b/>
        <sz val="10"/>
        <color theme="1"/>
        <rFont val="Times New Roman"/>
        <family val="1"/>
        <charset val="204"/>
      </rPr>
      <t>Таблицей_1.6</t>
    </r>
    <r>
      <rPr>
        <sz val="10"/>
        <color theme="1"/>
        <rFont val="Times New Roman"/>
        <family val="1"/>
        <charset val="204"/>
      </rPr>
      <t>).</t>
    </r>
  </si>
  <si>
    <t>2.4 Отчет о реализации мероприятий на ТЭЦ из предыдущей актуализации схемы теплоснабжения (Глава 7) с указанием причин, по которым мероприятия не были реализованы, в соответствии с Таблицей 2.4, а также мероприятия, которые были реализованы в 2020-2021 гг., но не были предусмотрены предыдущей актуализацией схемы теплоснабжения</t>
  </si>
  <si>
    <t xml:space="preserve">2.17 Информация о ТЭП ТЭЦ за 2017-2021 гг., по формам 6-ТП и 3-ТЕХ для каждого источника </t>
  </si>
  <si>
    <t>3.4 Отчет о реализации мероприятий на источнике из предыдущей актуализации схемы теплоснабжения (Глава 7) с указанием причин, по которым мероприятия не были реализованы, в соответствии с Таблицей 3.4, а также мероприятия, которые были реализованы в 2020-2021 г., но не были предусмотрены предыдущей актуализацией схемы теплоснабжения</t>
  </si>
  <si>
    <r>
      <t xml:space="preserve">4.19 Пообъектная статистика отказов и восстановлений тепловых сетей (аварий, инцидентов) за 2017-2021  гг. с указанием:
- источника теплоснабжения, в сетях от которого произошел отказ;
- места возникновения;
- даты функционального отказа;
- сезон возникновения (отопительный, межотопительный, гидравлические испытания);
- годы ввода в эксплуатацию поврежденного элемента;
- длительности отключения;
- причины отказа.
Примерная форма предоставления сведений приведена в </t>
    </r>
    <r>
      <rPr>
        <b/>
        <sz val="10"/>
        <color theme="1"/>
        <rFont val="Times New Roman"/>
        <family val="1"/>
        <charset val="204"/>
      </rPr>
      <t>Таблицей 4.19</t>
    </r>
  </si>
  <si>
    <t>Выработка, отпуск тепловой энергии, расход ЭЭ, расход условного топлива по каждой ТЭЦ за 2021 год, по форме ниже</t>
  </si>
  <si>
    <t>таблица 2.8</t>
  </si>
  <si>
    <t>2.8 Показатели работы ТЭЦ по форме таблицы 2.8</t>
  </si>
  <si>
    <t>2.26 Утвержденные температурные графики регулирования отпуска тепловой энергии на 2021-2022 гг.</t>
  </si>
  <si>
    <t>Теплоисточник</t>
  </si>
  <si>
    <t>Теплоисточник …</t>
  </si>
  <si>
    <t>Таблица 4.3 - Фактические продолжительности отопительного периода в 2017-2021 гг.</t>
  </si>
  <si>
    <r>
      <t>5.4 Структура полезного отпуска и потерь за 2017-2021 гг. и утвержденные значения на 2022 г., в разрезе каждого источника тепловой энергии.</t>
    </r>
    <r>
      <rPr>
        <b/>
        <sz val="10"/>
        <color theme="1"/>
        <rFont val="Times New Roman"/>
        <family val="1"/>
        <charset val="204"/>
      </rPr>
      <t xml:space="preserve"> (Таблица_5.4)</t>
    </r>
  </si>
  <si>
    <r>
      <t xml:space="preserve">5.5 Фактические продолжительности отопительного периода в 2017-2021 гг. </t>
    </r>
    <r>
      <rPr>
        <b/>
        <sz val="10"/>
        <color theme="1"/>
        <rFont val="Times New Roman"/>
        <family val="1"/>
        <charset val="204"/>
      </rPr>
      <t>(Таблица_5.5)</t>
    </r>
  </si>
  <si>
    <t>1.9 Максимально подробная калькуляция тарифов, установленных на 2021 г. и  план регулирующего органа на 2022 г. по зоне концессии (при наличии) по каждой теплоснабжающей (теплосетевой) организации, т.е. калькуляция (смета) расходов организации (в формате Excel) на отпуск с коллекторов/поставку/передачу тепловой энергии/теплоносителя (для каждого из установленных тарифов) с разделением затрат на производство тепловой энергии и на ее передачу (при наличии), с указанием балансов тепловой энергии, объемов расхода и цен на ресурсы (топливо, вода, стоки, электроэнергия, покупная тепловая энергия или услуги по ее передаче (при наличии)).</t>
  </si>
  <si>
    <t>1.11 Отчеты о выполнении утвержденных инвестиционных программ в сфере теплоснабжения за 2020 и 2021 г. по общим формам, утвержденным в Приказе Минстроя РФ от 13.08.2014 №459-пр и в форме отчетности в системе ЕИАС "INV.WARM.Q4.2020"/"INV.WARM.Q4.2021" по всем теплоснабжающим и теплосетевым организациям</t>
  </si>
  <si>
    <t>6.2 Документы, в которых определена дата окончании переходного периода при переходе города в ценовую зону теплоснабжения.</t>
  </si>
  <si>
    <t>6.3 Копии всех действующих концессионных соглашений (со всеми Приложениями) в последней редакции в части имущества, расположенного на территории города (при наличии)</t>
  </si>
  <si>
    <t>6.6 В соответствии с требованиями МУ по разработке схем теплоснабжения - Отчетные технико-экономические показатели деятельности ТСО, соответствующие данным опубликованных ТСО стандартов отчетности в соответствии с Таблицами_6.6.1-6.6.4</t>
  </si>
  <si>
    <t>6.7 Максимально подробные калькуляции (сметы) расходов организации (в формате Excel, с формулами) на производство/поставку/ передачу теплоэнергии в городе (по каждой зоне деятельности ТСО, для которой применяется отдельный тариф (цена) с разделением затрат на производство тепловой энергии и на ее передачу, с указанием балансов тепловой энергии, объемов расхода и цен на ресурсы (топливо по каждому виду, вода, стоки, эл/энергия, покупная теплоэнергия или услуги по ее передаче (при наличии)) и расшифровки остальных расходов по статьям) (в формате более подробной калькуляции, утверждаемой ранее регулирующим органом: план регулирующего органа и факт 2021 г. и план ТСО на 2022 г./план регулирующего органа на 2022 г. по зоне концессии (при наличии)</t>
  </si>
  <si>
    <t>6.8 Количество условных единиц, относящихся к активам, необходимым для осуществления деятельности по передаче в городе, принятое регулирующим органом в тариф на 2021 г. и планируемое ТСО на 2022 г./план регулирующего органа на 2022 г. по зоне концессии (при наличии) (по каждой зоне деятельности ТСО, для которой применяется отдельная цена).</t>
  </si>
  <si>
    <t>6.9 Расшифровка фактических за 2021 г. и запланированных ТСО (регулирующим органом по зоне концессии (при наличии)) в цене на 2022 г. расходов на покупку всех видов ресурсов для осуществления деятельности в сфере теплоснабжения в городе (отдельно для каждого вида и зоны деятельности, для которых ТСО утверждены тарифы/цены на тепловую энергию (услуги по передаче) с указанием объема, цены, стоимости ресурсов за 1 п/г и 2 п/г (топливо по каждому виду, вода, стоки, теплоноситель, расходы на подпитку тепловых сетей, покупная теплоэнергия или услуги по передаче (при наличии)).</t>
  </si>
  <si>
    <t>6.10 При наличии в составе тарифов, принятых регулирующим органом на 2021 г. и планируемых ТСО (регулирующим органом по зоне концессии (при наличии)) на 2022 г. и перспективный период, неподконтрольных расходов на аренду – необходимо разделение расходов по составляющим:
 - амортизация арендуемых объектов,
 - налог на имущество,
 - прочее.</t>
  </si>
  <si>
    <t>6.12 При наличии в составе необходимой валовой выручки ТСО, планируемой ТСО на перспективный период, корректировок НВВ – необходимы данные об их объемах по годам.</t>
  </si>
  <si>
    <r>
      <t xml:space="preserve">6.4 Для организаций, имеющих статус ЕТО за любой год в период 2017-2021 г. в соответствии с требованиями МУ по разработке схем теплоснабжения - данные о тарифах, установленных регулирующим органом на 2017-2021 г. в соответствии с </t>
    </r>
    <r>
      <rPr>
        <b/>
        <sz val="10"/>
        <rFont val="Times New Roman"/>
        <family val="1"/>
        <charset val="204"/>
      </rPr>
      <t>Таблицей_6.4</t>
    </r>
  </si>
  <si>
    <r>
      <t xml:space="preserve">6.5 Для организаций, имеющих статус ЕТО на 2021-2022 г. в соответствии с требованиями МУ по разработке схем теплоснабжения - данные о ценах за 2021 г., на 2022 г. в соответствии с </t>
    </r>
    <r>
      <rPr>
        <b/>
        <sz val="10"/>
        <rFont val="Times New Roman"/>
        <family val="1"/>
        <charset val="204"/>
      </rPr>
      <t>Таблицами_6.5</t>
    </r>
  </si>
  <si>
    <t>Тарифы на горячую воду для потребителей в открытых системах теплоснабжения (горячего водоснабжения) (с НДС)</t>
  </si>
  <si>
    <t>при наличии у ЕТО нескольких зон деятельности с разными тарифами на ТЭ для конечных потребителей - необходимы данные о тарифе и объеме отпуска по каждой зоне ЕТО</t>
  </si>
  <si>
    <t>6.5.1 Предельный уровень цены на тепловую энергию (мощность), утвержденный в ценовых зонах теплоснабжения поселения, городского округа, города федерального значения  (без НДС)</t>
  </si>
  <si>
    <t>ЕТО</t>
  </si>
  <si>
    <t>2021 (при наличии)</t>
  </si>
  <si>
    <t>6.5.2 Средневзвешенный уровень сложившихся цен на тепловую энергию (мощность), поставляемую единой теплоснабжающей организацией потребителям в ценовых зонах теплоснабжения (без НДС)</t>
  </si>
  <si>
    <t>Наименование ЕТО (зона)</t>
  </si>
  <si>
    <t>ООО "___" (зона ___)</t>
  </si>
  <si>
    <t>…</t>
  </si>
  <si>
    <t>Среднегодовая цена в зоне на поставку тепловой энергии, отпущенной для конечных потребителей в зоне (факт ТСО), (без НДС)</t>
  </si>
  <si>
    <t>Количество тепловой энергии, отпущенной для конечных потребителей в зоне по цене на поставку тепловой энергии в зоне (факт ТСО)</t>
  </si>
  <si>
    <t>Таблица 6.4</t>
  </si>
  <si>
    <t>Таблица 6.5</t>
  </si>
  <si>
    <t>3.13 Балансы теплоносителя по данным за 2017-2021 гг. по каждому источнику по форме таблицы 3.13</t>
  </si>
  <si>
    <t>3.14 Информация о производительности ВПУ по данным за 2017-2021 гг. по каждому источнику по форме таблицы 3.14</t>
  </si>
  <si>
    <t>Балансы теплоносителя по данным за 2017-2021  гг.</t>
  </si>
  <si>
    <t>Производительность ВПУ за 2017-2021 годы</t>
  </si>
  <si>
    <t>2.12 Балансы теплоносителя по данным за 2017-2021 гг. по форме таблицы 2.12</t>
  </si>
  <si>
    <t>2.13 Информация о производительности ВПУ по данным за 2017-2021 гг. по форме таблицы 2.13</t>
  </si>
  <si>
    <t>Балансы теплоносителя по данным за 2017-2021 гг. по форме, представленной ниже, по каждому источнику.</t>
  </si>
  <si>
    <t>Информация о производительности ВПУ за 2017-2021 гг., по форме, представленной ниже (по каждому теплоисточнику)</t>
  </si>
  <si>
    <r>
      <rPr>
        <b/>
        <sz val="10"/>
        <color theme="1"/>
        <rFont val="Times New Roman"/>
        <family val="1"/>
        <charset val="204"/>
      </rPr>
      <t>2. Метод опроса</t>
    </r>
    <r>
      <rPr>
        <sz val="10"/>
        <color theme="1"/>
        <rFont val="Times New Roman"/>
        <family val="1"/>
        <charset val="204"/>
      </rPr>
      <t xml:space="preserve">
Проводится очное анкетирование домохозяйств, проживающих в условиях централизованного теплоснабжения. Респонденты распределяются на пропорциональные группы исходя из специфики организации СЦТ и жилого фонда по следующим признакам:
• по типам источников тепла - пропорционально объему отпуска тепла от разных типов источников;
• по удаленности от источника тепла - респонденты распределяются равномерно на три-четыре группы с учетом топологии тепловых сетей в конкретной СЦТ;
• по типу здания - распределение респондентов по этим типам зданий проводится на основе статистики жилого фонда.</t>
    </r>
  </si>
  <si>
    <r>
      <rPr>
        <b/>
        <sz val="10"/>
        <color theme="1"/>
        <rFont val="Times New Roman"/>
        <family val="1"/>
        <charset val="204"/>
      </rPr>
      <t>4. Анкета и вопросы</t>
    </r>
    <r>
      <rPr>
        <sz val="10"/>
        <color theme="1"/>
        <rFont val="Times New Roman"/>
        <family val="1"/>
        <charset val="204"/>
      </rPr>
      <t xml:space="preserve">
Респонденты опрашиваются по следующим 6 закрытым вопросам с возможностью добавления комментариев:
• Ощущаете ли Вы дискомфорт от работы системы отопления в жилом помещении (квартире) (жарко или холодно)?
• Бывала ли повышенная влажность в жилом помещении?
• Сталкивались ли Вы с регулярными (</t>
    </r>
    <r>
      <rPr>
        <i/>
        <sz val="10"/>
        <color theme="1"/>
        <rFont val="Times New Roman"/>
        <family val="1"/>
        <charset val="204"/>
      </rPr>
      <t>2 и более раза за отопительный сезон (осень предьщущего года - весна текущего года)</t>
    </r>
    <r>
      <rPr>
        <sz val="10"/>
        <color theme="1"/>
        <rFont val="Times New Roman"/>
        <family val="1"/>
        <charset val="204"/>
      </rPr>
      <t>) перебоями (</t>
    </r>
    <r>
      <rPr>
        <i/>
        <sz val="10"/>
        <color theme="1"/>
        <rFont val="Times New Roman"/>
        <family val="1"/>
        <charset val="204"/>
      </rPr>
      <t>резкое и продолжительное (более 6 часов) снижение температуры отопительных приборов (батарей)</t>
    </r>
    <r>
      <rPr>
        <sz val="10"/>
        <color theme="1"/>
        <rFont val="Times New Roman"/>
        <family val="1"/>
        <charset val="204"/>
      </rPr>
      <t>) теплоснабжения?
• Пользуетесь ли Вы дополнительными нагревательными приборами для отопления помещений в случае нехватки тепла?
• Сталкивались ли Вы с регулярными (</t>
    </r>
    <r>
      <rPr>
        <i/>
        <sz val="10"/>
        <color theme="1"/>
        <rFont val="Times New Roman"/>
        <family val="1"/>
        <charset val="204"/>
      </rPr>
      <t>2 и более раза в год, не считая планового отключения летом и в случае проведения заранее запланированных работ. То есть все плановые отключения не считаются</t>
    </r>
    <r>
      <rPr>
        <sz val="10"/>
        <color theme="1"/>
        <rFont val="Times New Roman"/>
        <family val="1"/>
        <charset val="204"/>
      </rPr>
      <t>) перебоями горячего водоснабжения?
• Горячая вода недостаточной температуры (холодная, теплая, недостаточно горячая)?</t>
    </r>
  </si>
  <si>
    <t xml:space="preserve"> Пообъектная статистика отказов и восстановлений тепловых сетей (аварий, инцидентов) за 2017-2021 гг.</t>
  </si>
  <si>
    <t>Паспортные данные природного газа, используемые на теплоисточнике в 2021 г.</t>
  </si>
  <si>
    <t>Паспортные данные угля, используемые на теплоисточнике в 2021 г.</t>
  </si>
  <si>
    <t>Паспортные данные жидкого топлива, используемые на теплоисточнике  в 2021 г.</t>
  </si>
  <si>
    <r>
      <t xml:space="preserve">7.2. Паспортные данные топлива, потребляемого в 2021 г. </t>
    </r>
    <r>
      <rPr>
        <b/>
        <sz val="10"/>
        <color theme="1"/>
        <rFont val="Times New Roman"/>
        <family val="1"/>
        <charset val="204"/>
      </rPr>
      <t>(Таблицы_7.2)</t>
    </r>
  </si>
  <si>
    <t>Строительство тепловой сети для подключения перспективного потребителя: Иваново, ул.Косякова, д.37 с тепловой нагрузкой - 1,32 Гкал/ч</t>
  </si>
  <si>
    <t>Строительство тепловой сети для подключения перспективного потребителя: Иваново, ул.Варенцовой,  д.9/18 с тепловой нагрузкой - 0,21 Гкал/ч</t>
  </si>
  <si>
    <t>Строительство тепловой сети для подключения перспективного потребителя: Иваново, ул.Лежневская, д.213 с тепловой нагрузкой - 2,75 Гкал/ч</t>
  </si>
  <si>
    <t>Строительство тепловой сети для подключения перспективного потребителя: Иваново, ул.Белороссова, д.1 с тепловой нагрузкой - 1 Гкал/ч</t>
  </si>
  <si>
    <t>Строительство тепловой сети для подключения перспективного потребителя: Иваново, ул.Арсения, д.64 с тепловой нагрузкой - 0,38 Гкал/ч</t>
  </si>
  <si>
    <t>Строительство тепловой сети для подключения перспективного потребителя: Иваново, ул.Жиделева, д.1 с тепловой нагрузкой - 0,47 Гкал/ч</t>
  </si>
  <si>
    <t>Строительство тепловой сети для подключения перспективного потребителя: Иваново, ул.Станкостроителей, д.7в с тепловой нагрузкой - 0,1 Гкал/ч</t>
  </si>
  <si>
    <t>Строительство тепловой сети для подключения перспективного потребителя: Иваново, ул.Станкостроителей, д.1 с тепловой нагрузкой - 0,32 Гкал/ч</t>
  </si>
  <si>
    <t>Строительство тепловой сети для подключения перспективного потребителя: Иваново, ул.Мархлевского, д.17 с тепловой нагрузкой - 0,01 Гкал/ч</t>
  </si>
  <si>
    <t>Строительство тепловой сети для подключения перспективного потребителя: Иваново, ул.Станкостроителей, д.1 с тепловой нагрузкой - 9 Гкал/ч</t>
  </si>
  <si>
    <t>Строительство тепловой сети для подключения перспективного потребителя: пересеч ул. Рабфаковская и 2-й Энергетической с тепловой нагрузкой - 0,3 Гкал/ч</t>
  </si>
  <si>
    <t>Строительство тепловой сети для подключения перспективного потребителя: ул. Болотная, д.12 с тепловой нагрузкой - 2,61 Гкал/ч</t>
  </si>
  <si>
    <t>Строительство тепловой сети для подключения перспективного потребителя: ул. Болотная, д.2 с тепловой нагрузкой - 2,06 Гкал/ч</t>
  </si>
  <si>
    <t>Строительство тепловой сети для подключения перспективного потребителя: г. Иваново, ул. Станкостроителей, д.18, Литер А1. с тепловой нагрузкой - 0,06 Гкал/ч</t>
  </si>
  <si>
    <t>Строительство тепловой сети для подключения перспективного потребителя: ул. 15 Проезд, 4, лит.У4 с тепловой нагрузкой - 0,12 Гкал/ч</t>
  </si>
  <si>
    <t>Строительство тепловой сети для подключения перспективного потребителя: пр-т Шереметьевский, д.117 с тепловой нагрузкой - 0,01 Гкал/ч</t>
  </si>
  <si>
    <t>Строительство тепловой сети для подключения перспективного потребителя: ул. Свободная, д. 2 с тепловой нагрузкой - 2,63 Гкал/ч</t>
  </si>
  <si>
    <t>Строительство тепловой сети для подключения перспективного потребителя: ул. Строительная, д. 5 с тепловой нагрузкой - 0,27 Гкал/ч</t>
  </si>
  <si>
    <t>Строительство тепловой сети для подключения перспективного потребителя: ул. Мякишева, д. 4Б с тепловой нагрузкой - 0,01 Гкал/ч</t>
  </si>
  <si>
    <t>Строительство тепловой сети для подключения перспективного потребителя: ул. Варенцовой, д. 9/18 с тепловой нагрузкой - 0,43 Гкал/ч</t>
  </si>
  <si>
    <t>Строительство тепловой сети для подключения перспективного потребителя: ул. Семенчикова с тепловой нагрузкой - 0,8 Гкал/ч</t>
  </si>
  <si>
    <t>Строительство тепловой сети для подключения перспективного потребителя: ул. Косякова, д. 37 с тепловой нагрузкой - 1,13 Гкал/ч</t>
  </si>
  <si>
    <t>Строительство тепловой сети для подключения перспективного потребителя: пересечение ул. Рабфаковской и 2-й Энергетической с тепловой нагрузкой - 0,24 Гкал/ч</t>
  </si>
  <si>
    <t>Строительство тепловой сети для подключения перспективного потребителя: тупик Пограничный с тепловой нагрузкой - 0,3 Гкал/ч</t>
  </si>
  <si>
    <t>Строительство тепловой сети для подключения перспективного потребителя: ул. Арсения, 33/16 с тепловой нагрузкой - 0,19 Гкал/ч</t>
  </si>
  <si>
    <t>Строительство тепловой сети для подключения перспективного потребителя: ул. Комсомольская, 17 с тепловой нагрузкой - 0,22 Гкал/ч</t>
  </si>
  <si>
    <t>Строительство тепловой сети для подключения перспективного потребителя: ул. Воронина, 11 с тепловой нагрузкой - 0,1 Гкал/ч</t>
  </si>
  <si>
    <t>Строительство тепловой сети для подключения перспективного потребителя: ул. Лежневская, 117 с тепловой нагрузкой - 0,19 Гкал/ч</t>
  </si>
  <si>
    <t>Строительство тепловой сети для подключения перспективного потребителя: ул. Кудряшова, д. 98 с тепловой нагрузкой - 0,66 Гкал/ч</t>
  </si>
  <si>
    <t>Строительство тепловой сети для подключения перспективного потребителя: ул. Ермака, д.3 с тепловой нагрузкой - 0,6 Гкал/ч</t>
  </si>
  <si>
    <t>Строительство тепловой сети для подключения перспективного потребителя: ул. Танкиста Александрова, у д. 9 с тепловой нагрузкой - 2 Гкал/ч</t>
  </si>
  <si>
    <t>Строительство тепловой сети для подключения перспективного потребителя: северо-восточнее д. Дерябиха с тепловой нагрузкой - 0,89 Гкал/ч</t>
  </si>
  <si>
    <t>Строительство тепловой сети для подключения перспективного потребителя: ул. Арсения, 41 с тепловой нагрузкой - 0,1 Гкал/ч</t>
  </si>
  <si>
    <t>Строительство тепловой сети для подключения перспективного потребителя: ул. 2-я Энергетическая, у д. 15 с тепловой нагрузкой - 0,1 Гкал/ч</t>
  </si>
  <si>
    <t>Строительство тепловой сети для подключения перспективного потребителя: Здание под производство, ул. Станкостроителей, д.1 с тепловой нагрузкой - 9 Гкал/ч</t>
  </si>
  <si>
    <t>Строительство тепловой сети для подключения перспективного потребителя: Ивановская область, г. Кохма, ул. Ивановская, д. 36 с тепловой нагрузкой - 0,45 Гкал/ч</t>
  </si>
  <si>
    <t>Строительство тепловой сети для подключения перспективного потребителя: Ивановская область, г. Кохма, ул. Кочетовой, 34 с тепловой нагрузкой - 0,01 Гкал/ч</t>
  </si>
  <si>
    <t>Строительство тепловой сети для подключения перспективного потребителя: Ивановская область, г. Кохма, ул. Кочетовой, 61 с тепловой нагрузкой - 0,05 Гкал/ч</t>
  </si>
  <si>
    <t>Строительство тепловой сети для подключения перспективного потребителя: Многоквартирный 17-ти этажный жилой дом литер 3 вмкрне "Рождественский" Кохомское шоссе с тепловой нагрузкой - 3,25 Гкал/ч</t>
  </si>
  <si>
    <t>Строительство тепловой сети для подключения перспективного потребителя: Многоквартирный 17-ти этажный жилой дом Литер 2 вмкрне "Рождественский" с тепловой нагрузкой - 3,25 Гкал/ч</t>
  </si>
  <si>
    <t>Строительство тепловой сети для подключения перспективного потребителя: Административное здание улица Пушкина, 32 с тепловой нагрузкой - 0,66 Гкал/ч</t>
  </si>
  <si>
    <t>Строительство тепловой сети для подключения перспективного потребителя: Офисное здание с сетями инженерно-технического обеспечения: водосн., водоотв., газо- и электро- пр Ленина, у дома 138  с тепловой нагрузкой - 1,96 Гкал/ч</t>
  </si>
  <si>
    <t>Строительство тепловой сети для подключения перспективного потребителя: Административное здание ул. Палехская, 6 с тепловой нагрузкой - 1,35 Гкал/ч</t>
  </si>
  <si>
    <t>Строительство тепловой сети для подключения перспективного потребителя: Торговый центр улица Кудряшова, у дома 80 с тепловой нагрузкой - 0,53 Гкал/ч</t>
  </si>
  <si>
    <t>Строительство тепловой сети для подключения перспективного потребителя: МКД со встроенными нежилыми помещениями, г. Иваново, ул. Маяковского, д. 35 с тепловой нагрузкой - 0,33 Гкал/ч</t>
  </si>
  <si>
    <t>Строительство тепловой сети для подключения перспективного потребителя: 14-ти этажный жилой дом, 153006, г. Иваново, улица 11-й Проезд, дом 2/1 с тепловой нагрузкой - 4,29 Гкал/ч</t>
  </si>
  <si>
    <t>Строительство тепловой сети для подключения перспективного потребителя: 14-ти этажный жилой дом со встроенными гаражными боксами, г. Иваново, улица 2-я Лежневская с тепловой нагрузкой - 4,29 Гкал/ч</t>
  </si>
  <si>
    <t>Строительство тепловой сети для подключения перспективного потребителя: 9-ти этажный жилой дом, Ивановская область, г. Иваново, улица Семенчикова с тепловой нагрузкой - 2,73 Гкал/ч</t>
  </si>
  <si>
    <t>Строительство тепловой сети для подключения перспективного потребителя: 5-ти этажный жилой, Ивановская область, г. Иваново, переулок Пограничный с тепловой нагрузкой - 1,04 Гкал/ч</t>
  </si>
  <si>
    <t>Строительство тепловой сети для подключения перспективного потребителя: Административное здание, по адресу: Ивановская область, г. Иваново, улица Пророкова, дом 6 с тепловой нагрузкой - 0,61 Гкал/ч</t>
  </si>
  <si>
    <t>Строительство тепловой сети для подключения перспективного потребителя: Реконструкция нежилого здания под магазин площадью до 5000 кв.м, г. Иваново, проспект Текстильщиков, дом, 3Б с тепловой нагрузкой - 0,1 Гкал/ч</t>
  </si>
  <si>
    <t>Строительство тепловой сети для подключения перспективного потребителя: Реконструкция административного здания под МКД Ивановская область, г. Иваново, пр. Текстильщиков, д. 56Б с тепловой нагрузкой - 0,21 Гкал/ч</t>
  </si>
  <si>
    <t>Строительство тепловой сети для подключения перспективного потребителя: Реконструкция административного здания под жилой многоквартирный дом, расположенного по адресу: Ивановская область, г. Иваново, улица Садовая, 41 с тепловой нагрузкой - 0,12 Гкал/ч</t>
  </si>
  <si>
    <t>Строительство тепловой сети для подключения перспективного потребителя: Дом интернат для лиц пожилого возраста в г. Иваново по адресу: Ивановская область, Ивановский район, д. Бухарово, ул. Профессиональная, дом 5А», «Здание котельной с пристроенным помещением для хранения инвентаря и техники» Ивановская область, Ивановский район, д. Бухарово, дом 5А (2 этап - интернат) с тепловой нагрузкой - 0,87 Гкал/ч</t>
  </si>
  <si>
    <t>Строительство тепловой сети для подключения перспективного потребителя: Пристройка на 57 мест в МБДОУ «Детский сад № 152»  с тепловой нагрузкой - 0,1 Гкал/ч</t>
  </si>
  <si>
    <t>Строительство тепловой сети для подключения перспективного потребителя: Комплекс многоквартирных жилых домов — (Литер 1, Литер 2, Литер 3, Литер 4) — 3 этап строительства, г. Иваново, ул. 2-я Полевая с тепловой нагрузкой - 2,45 Гкал/ч</t>
  </si>
  <si>
    <t>Строительство тепловой сети для подключения перспективного потребителя: Многоэтажный жилой дом, расположенный по адресу: Ивановский район, Ивановская область, южнее пересечения улиц 5-я Коляновская и ул. Василевского  с тепловой нагрузкой - 2,46 Гкал/ч</t>
  </si>
  <si>
    <t>Строительство тепловой сети для подключения перспективного потребителя: МКД с размещением на 1-ом этаже офисных помещений, г. Иваново, 12-й Проезд, дом 25 с тепловой нагрузкой - 1,83 Гкал/ч</t>
  </si>
  <si>
    <t>Строительство тепловой сети для подключения перспективного потребителя: МКД г. Иваново, ул. Сарментовой с тепловой нагрузкой - 2,09 Гкал/ч</t>
  </si>
  <si>
    <t>Строительство тепловой сети для подключения перспективного потребителя: МКД со встроено-пристроенными помещениями общественного назначения, в том числе закрытой автостоянкой и гаражами, Литер 1, г. Иваново, улица Профсоюзная с тепловой нагрузкой - 1,74 Гкал/ч</t>
  </si>
  <si>
    <t>Строительство тепловой сети для подключения перспективного потребителя: II этап строительства. Закрытая автостоянка, г. Иваново ул. Профсоюзная д. 4 с тепловой нагрузкой - 0,47 Гкал/ч</t>
  </si>
  <si>
    <t>Строительство тепловой сети для подключения перспективного потребителя: Ресторанно-развлекательный центр, г. Иваново, пр-т Шереметьевский с тепловой нагрузкой - 1,74 Гкал/ч</t>
  </si>
  <si>
    <t>Строительство тепловой сети для подключения перспективного потребителя: Административное здание с переходом, г. Иваново, улица Воронина, дом 3А с тепловой нагрузкой - 0,89 Гкал/ч</t>
  </si>
  <si>
    <t>Строительство тепловой сети для подключения перспективного потребителя: МКД с подземным гаражом и размещением объектов обслуживания жилой застройки во встроенных помещениях многоквартирного дома по адресу: 153012 г. Иваново, ул. Запрудная, дом 22. с тепловой нагрузкой - 1,74 Гкал/ч</t>
  </si>
  <si>
    <t>Строительство тепловой сети для подключения перспективного потребителя: 8-этажный жилой дом по адресу: г. Иваново, ул. 2 Чайковского. с тепловой нагрузкой - 3,21 Гкал/ч</t>
  </si>
  <si>
    <t>Строительство тепловой сети для подключения перспективного потребителя: Дошкольное образовательное учреждение на 240 мест по адресу: г. Иваново, ул. 1-я Камвольная с тепловой нагрузкой - 0,96 Гкал/ч</t>
  </si>
  <si>
    <t>Строительство тепловой сети для подключения перспективного потребителя: Физкультурно-оздоровительный комплекс с бассейном и катком по адресу: г. Иваново, улица 2-я Камвольная с тепловой нагрузкой - 1,08 Гкал/ч</t>
  </si>
  <si>
    <t>Строительство тепловой сети для подключения перспективного потребителя: Здание складского назначения по адресу: г. Иваново, ул. Сортировочная, 1Б. с тепловой нагрузкой - 0,56 Гкал/ч</t>
  </si>
  <si>
    <t>Строительство тепловой сети для подключения перспективного потребителя: МКД с размещением встроенных объектов общественного назначения на нижних этажах – 2-я очередь строительства (2-й пусковой комплекс) г. Иваново, ул. Лежневская с тепловой нагрузкой - 2,9 Гкал/ч</t>
  </si>
  <si>
    <t>Строительство тепловой сети для подключения перспективного потребителя: 14-ти этажный жилой дом по адресу: г. Иваново, ул. 4-я Первомайская, 6,8 с тепловой нагрузкой - 4,43 Гкал/ч</t>
  </si>
  <si>
    <t>Строительство тепловой сети для подключения перспективного потребителя: Пристройка на 350 мест к зданию МБОУ Гимназия № 44, г. Иваново, Кохомское шоссе, дом 29 с тепловой нагрузкой - 0,11 Гкал/ч</t>
  </si>
  <si>
    <t>Строительство тепловой сети для подключения перспективного потребителя: Общеобразовательная школа на 350 мест. г. Иваново,мкрн "Рождественский" с тепловой нагрузкой - 0,97 Гкал/ч</t>
  </si>
  <si>
    <t>Строительство тепловой сети для подключения перспективного потребителя: Производственное здание. г. Иваново, ул. Лежневская, д.183 с тепловой нагрузкой - 1,3 Гкал/ч</t>
  </si>
  <si>
    <t>Строительство тепловой сети для подключения перспективного потребителя: Автотехцентр. г. Иваново, ул. Спартака, 13 с тепловой нагрузкой - 0,68 Гкал/ч</t>
  </si>
  <si>
    <t>Строительство тепловой сети для подключения перспективного потребителя: Мнгоквартирный жилой дом со встроеннными нежилыми помещениями по ул. 2-я Камвольнаяв г. Иваново, Литер "Д", "Е". ( Литер "Д"- 1 этап, Литер "Е" - 2 этап ) Литер "Д " - 1 этап по адресу: г. Иваново, ул. 2-я Камвольная с тепловой нагрузкой - 1,89 Гкал/ч</t>
  </si>
  <si>
    <t>Строительство тепловой сети для подключения перспективного потребителя: МКД, 2 этап строительства по адресу : г. Иваново, ул. 3-я Первомайская с тепловой нагрузкой - 1,7 Гкал/ч</t>
  </si>
  <si>
    <t>Строительство тепловой сети для подключения перспективного потребителя: Строительство пристройки на 90 мест в МБДОУ "Детский сад № 75", г. Иваново, ул. Павленко, д. 28 с тепловой нагрузкой - 0,1 Гкал/ч</t>
  </si>
  <si>
    <t>Строительство тепловой сети для подключения перспективного потребителя: Многоквартирная жилая застройка с тепловой нагрузкой - 3,35 Гкал/ч</t>
  </si>
  <si>
    <t>Строительство тепловой сети для подключения перспективного потребителя: Многоквартирная жилая застройка с тепловой нагрузкой - 2,82 Гкал/ч</t>
  </si>
  <si>
    <t>Строительство тепловой сети для подключения перспективного потребителя: Многоквартирная жилая застройка с тепловой нагрузкой - 2,35 Гкал/ч</t>
  </si>
  <si>
    <t>Строительство тепловой сети для подключения перспективного потребителя: Многоквартирная жилая застройка с тепловой нагрузкой - 2,41 Гкал/ч</t>
  </si>
  <si>
    <t>Строительство тепловой сети для подключения перспективного потребителя: Многоквартирная жилая застройка с тепловой нагрузкой - 2,73 Гкал/ч</t>
  </si>
  <si>
    <t>Строительство тепловой сети для подключения перспективного потребителя: Многоквартирная жилая застройка с тепловой нагрузкой - 2,93 Гкал/ч</t>
  </si>
  <si>
    <t>Строительство тепловой сети для подключения перспективного потребителя: Многоквартирная жилая застройка с тепловой нагрузкой - 3,29 Гкал/ч</t>
  </si>
  <si>
    <t>Строительство тепловой сети для подключения перспективного потребителя: Многоквартирная жилая застройка с тепловой нагрузкой - 2,91 Гкал/ч</t>
  </si>
  <si>
    <t>Строительство тепловой сети для подключения перспективного потребителя: Многоквартирная жилая застройка с тепловой нагрузкой - 2,25 Гкал/ч</t>
  </si>
  <si>
    <t>Строительство тепловой сети для подключения перспективного потребителя: Многоквартирная жилая застройка с тепловой нагрузкой - 2,94 Гкал/ч</t>
  </si>
  <si>
    <t>Строительство тепловой сети для подключения перспективного потребителя: Многоквартирная жилая застройка с тепловой нагрузкой - 2,76 Гкал/ч</t>
  </si>
  <si>
    <t>Строительство тепловой сети для подключения перспективного потребителя: Многоквартирная жилая застройка с тепловой нагрузкой - 2,07 Гкал/ч</t>
  </si>
  <si>
    <t>Строительство тепловой сети для подключения перспективного потребителя: Многоквартирная жилая застройка с тепловой нагрузкой - 2,54 Гкал/ч</t>
  </si>
  <si>
    <t>Строительство тепловой сети для подключения перспективного потребителя: Многоквартирная жилая застройка с тепловой нагрузкой - 2,81 Гкал/ч</t>
  </si>
  <si>
    <t>Строительство тепловой сети для подключения перспективного потребителя: Многоквартирная жилая застройка с тепловой нагрузкой - 1,98 Гкал/ч</t>
  </si>
  <si>
    <t>Строительство тепловой сети для подключения перспективного потребителя: Многоквартирная жилая застройка с тепловой нагрузкой - 3,08 Гкал/ч</t>
  </si>
  <si>
    <t>Строительство тепловой сети для подключения перспективного потребителя: Многоквартирная жилая застройка с тепловой нагрузкой - 3,13 Гкал/ч</t>
  </si>
  <si>
    <t>001.02.01.001</t>
  </si>
  <si>
    <t>001.02.01.002</t>
  </si>
  <si>
    <t>001.02.01.003</t>
  </si>
  <si>
    <t>001.02.01.004</t>
  </si>
  <si>
    <t>001.02.01.005</t>
  </si>
  <si>
    <t>001.02.01.006</t>
  </si>
  <si>
    <t>001.02.01.007</t>
  </si>
  <si>
    <t>001.02.01.008</t>
  </si>
  <si>
    <t>001.02.01.009</t>
  </si>
  <si>
    <t>001.02.01.010</t>
  </si>
  <si>
    <t>001.02.01.011</t>
  </si>
  <si>
    <t>001.02.01.012</t>
  </si>
  <si>
    <t>001.02.01.013</t>
  </si>
  <si>
    <t>001.02.01.014</t>
  </si>
  <si>
    <t>001.02.01.015</t>
  </si>
  <si>
    <t>001.02.01.016</t>
  </si>
  <si>
    <t>001.02.01.017</t>
  </si>
  <si>
    <t>001.02.01.018</t>
  </si>
  <si>
    <t>001.02.01.019</t>
  </si>
  <si>
    <t>001.02.01.020</t>
  </si>
  <si>
    <t>001.02.01.021</t>
  </si>
  <si>
    <t>001.02.01.022</t>
  </si>
  <si>
    <t>001.02.01.023</t>
  </si>
  <si>
    <t>001.02.01.024</t>
  </si>
  <si>
    <t>001.02.01.025</t>
  </si>
  <si>
    <t>001.02.01.026</t>
  </si>
  <si>
    <t>001.02.01.027</t>
  </si>
  <si>
    <t>001.02.01.028</t>
  </si>
  <si>
    <t>001.02.01.029</t>
  </si>
  <si>
    <t>001.02.01.030</t>
  </si>
  <si>
    <t>001.02.01.031</t>
  </si>
  <si>
    <t>001.02.01.032</t>
  </si>
  <si>
    <t>001.02.01.033</t>
  </si>
  <si>
    <t>001.02.01.034</t>
  </si>
  <si>
    <t>001.02.01.035</t>
  </si>
  <si>
    <t>001.02.01.036</t>
  </si>
  <si>
    <t>001.02.01.037</t>
  </si>
  <si>
    <t>001.02.01.038</t>
  </si>
  <si>
    <t>001.02.01.039</t>
  </si>
  <si>
    <t>001.02.01.040</t>
  </si>
  <si>
    <t>001.02.01.041</t>
  </si>
  <si>
    <t>001.02.01.042</t>
  </si>
  <si>
    <t>001.02.01.043</t>
  </si>
  <si>
    <t>001.02.01.044</t>
  </si>
  <si>
    <t>001.02.01.045</t>
  </si>
  <si>
    <t>001.02.01.046</t>
  </si>
  <si>
    <t>001.02.01.047</t>
  </si>
  <si>
    <t>001.02.01.048</t>
  </si>
  <si>
    <t>001.02.01.049</t>
  </si>
  <si>
    <t>001.02.01.050</t>
  </si>
  <si>
    <t>001.02.01.051</t>
  </si>
  <si>
    <t>001.02.01.052</t>
  </si>
  <si>
    <t>001.02.01.053</t>
  </si>
  <si>
    <t>001.02.01.054</t>
  </si>
  <si>
    <t>001.02.01.055</t>
  </si>
  <si>
    <t>001.02.01.056</t>
  </si>
  <si>
    <t>001.02.01.057</t>
  </si>
  <si>
    <t>001.02.01.058</t>
  </si>
  <si>
    <t>001.02.01.059</t>
  </si>
  <si>
    <t>001.02.01.060</t>
  </si>
  <si>
    <t>001.02.01.061</t>
  </si>
  <si>
    <t>001.02.01.062</t>
  </si>
  <si>
    <t>001.02.01.063</t>
  </si>
  <si>
    <t>001.02.01.064</t>
  </si>
  <si>
    <t>001.02.01.065</t>
  </si>
  <si>
    <t>001.02.01.066</t>
  </si>
  <si>
    <t>001.02.01.067</t>
  </si>
  <si>
    <t>001.02.01.068</t>
  </si>
  <si>
    <t>001.02.01.069</t>
  </si>
  <si>
    <t>001.02.01.070</t>
  </si>
  <si>
    <t>001.02.01.071</t>
  </si>
  <si>
    <t>001.02.01.072</t>
  </si>
  <si>
    <t>001.02.01.073</t>
  </si>
  <si>
    <t>001.02.01.074</t>
  </si>
  <si>
    <t>001.02.01.075</t>
  </si>
  <si>
    <t>001.02.01.076</t>
  </si>
  <si>
    <t>001.02.01.077</t>
  </si>
  <si>
    <t>001.02.01.078</t>
  </si>
  <si>
    <t>001.02.01.079</t>
  </si>
  <si>
    <t>001.02.01.080</t>
  </si>
  <si>
    <t>001.02.01.081</t>
  </si>
  <si>
    <t>001.02.01.082</t>
  </si>
  <si>
    <t>001.02.01.083</t>
  </si>
  <si>
    <t>001.02.01.084</t>
  </si>
  <si>
    <t>001.02.01.085</t>
  </si>
  <si>
    <t>001.02.01.086</t>
  </si>
  <si>
    <t>001.02.01.087</t>
  </si>
  <si>
    <t>001.02.01.088</t>
  </si>
  <si>
    <t>001.02.01.089</t>
  </si>
  <si>
    <t>001.02.01.090</t>
  </si>
  <si>
    <t>001.02.01.091</t>
  </si>
  <si>
    <t>001.02.01.092</t>
  </si>
  <si>
    <t>001.02.01.093</t>
  </si>
  <si>
    <t>001.02.01.094</t>
  </si>
  <si>
    <t>001.02.01.095</t>
  </si>
  <si>
    <t>4.2</t>
  </si>
  <si>
    <t>Реконструкция участка тепловой сети от забора ОАО "ИСЗ" до ТК-1 через ТК-0 (смотровая)</t>
  </si>
  <si>
    <t>Реконструкция участка тепловой сети ТК-1 до дома 5а по улице Чехова (через Т-1.01)</t>
  </si>
  <si>
    <t>Реконструкция участка тепловой сети ТК-1 до ТК-2</t>
  </si>
  <si>
    <t>Реконструкция участка тепловой сети ТК-2 до ТК-3</t>
  </si>
  <si>
    <t>Реконструкция участка тепловой сети ТК-3 до ТК-4</t>
  </si>
  <si>
    <t>Реконструкция участка тепловой сети ТК-4 до ТК-5</t>
  </si>
  <si>
    <t>Реконструкция участка тепловой сети ТК-5 до ТК-6</t>
  </si>
  <si>
    <t>Реконструкция участка тепловой сети от ТК-В.102 до ТК-В.102а и до наружной стены здания МДОУ Детский сад №89 по ул.Лебедева-Кумача, д.1</t>
  </si>
  <si>
    <t>Реконструкция участка тепловой сети от ТК-2 до дома культуры (Минская,5)</t>
  </si>
  <si>
    <t>Реконструкция участка тепловой сети от ТК-5 до дома 5 по улице 2-ая Минская</t>
  </si>
  <si>
    <t>Реконструкция участка теплотрассы от ТК-6 до здания 7А по улице 2-й Минской (магазин)</t>
  </si>
  <si>
    <t>Реконструкция участка тепловой сети от ТК-15 до дома 2 по улице 2-ая Минская</t>
  </si>
  <si>
    <t>Реконструкция участка тепловой сети от ТК-15 до ТК-16</t>
  </si>
  <si>
    <t>Реконструкция участка тепловой сети от ТК-16 до дома 2в по улице 2-ая Минская</t>
  </si>
  <si>
    <t>Реконструкция участка тепловой сети от ТК-25 до дома 9 по улице 2-ая Минская</t>
  </si>
  <si>
    <t>Реконструкция участка тепловой сети от ТК-25 до дома 7 по улице 2-ая Минская</t>
  </si>
  <si>
    <t>Реконструкция участка тепловой сети от ТК8 до ТК27</t>
  </si>
  <si>
    <t>Реконструкция участка тепловой сети от ТК-27 до дома 15 по улице 2-ая Минская</t>
  </si>
  <si>
    <t>Реконструкция участка тепловой сети от ТК-15 до ТК-18</t>
  </si>
  <si>
    <t>Реконструкция участка тепловой сети от ТК-18 до дома 2а по улице 2-ая Минская</t>
  </si>
  <si>
    <t>Реконструкция участка тепловой сети от ТК-18 до ТК-19</t>
  </si>
  <si>
    <t>Реконструкция участка тепловой сети от ТК-19 до дома 4 по улице 2-ая Минская</t>
  </si>
  <si>
    <t>Реконструкция участка тепловой сети от ТК-19 до дома 4а по улице 2-ая Минская</t>
  </si>
  <si>
    <t>Реконструкция участка тепловой сети от ТК-9 до ТК-20</t>
  </si>
  <si>
    <t>Реконструкция участка тепловой сети от ТК-20 до дома 5 по 1-ому Минскому переулку</t>
  </si>
  <si>
    <t>Реконструкция участка тепловой сети от ТК-20 до ТК-21</t>
  </si>
  <si>
    <t>Реконструкция участка тепловой сети от ТК-21 до дома 3 по 1-ому Минскому переулку</t>
  </si>
  <si>
    <t>Реконструкция участка тепловой сети от ТК-21 до ТК-22</t>
  </si>
  <si>
    <t>Реконструкция участка тепловой сети от ТК-22 до дома 1 по 1-ому Минскому переулку</t>
  </si>
  <si>
    <t>Реконструкция участка тепловой сети от ТК-10 до ТК-10.01</t>
  </si>
  <si>
    <t>Реконструкция участка тепловой сети от ТК-24 до дома 2 по 1-ому Минскому переулку</t>
  </si>
  <si>
    <t>Реконструкция участка тепловой сети от ТК-14 до дома 3 по 2-ому Минскому переулку</t>
  </si>
  <si>
    <t>Реконструкция теплотрассы от tХП002 (забор ОАО "Ивхимпром") до Т01ХП</t>
  </si>
  <si>
    <t>Реконструкция участка тепловой сети от ТК-16 до ТК-17</t>
  </si>
  <si>
    <t>Реконструкция участка тепловой сети от ТК-17 до дома 4б по улице Минская</t>
  </si>
  <si>
    <t>Реконструкция участка тепловой сети от ТК-17 до дома 4в по улице Минская</t>
  </si>
  <si>
    <t>Реконструкция участка тепловой сети от ТК10.01 до ТК11</t>
  </si>
  <si>
    <t>Реконструкция участка тепловой сети от врезки между тепловыми камерами (ТК10 и ТК11) от ТК-10.01 до ТК-23</t>
  </si>
  <si>
    <t>Реконструкция участка тепловой сети от ТК-23 до дома 6 по 1-ому Минскому переулку</t>
  </si>
  <si>
    <t>Реконструкция участка тепловой сети от ТК-23 до дома 8/8 по улице 2-ая Минская</t>
  </si>
  <si>
    <t>Реконструкция участка тепловой сети от ТК-11 до дома 10 по улице 2-ая Минская</t>
  </si>
  <si>
    <t>Реконструкция участка тепловой сети от ТК-26 до дома 12 по улице 2-ая Минская</t>
  </si>
  <si>
    <t>Реконструкция участка тепловой сети от ТК-26 до дома 9 по 2-ому Минскому переулку</t>
  </si>
  <si>
    <t>Реконструкция участка тепловой сети от ТК-13 до дома 2а по 1-ому Минскому переулку</t>
  </si>
  <si>
    <t>Реконструкция теплотрассы от В124 до дома 18 по улице Майорова</t>
  </si>
  <si>
    <t>Реконструкция теплотрассы от В-105.01 до дома 1 по улице Серафимовича (4 трубы)</t>
  </si>
  <si>
    <t>Реконструкция участка тепловой сети от ТК18 до дома 2а по улице Лебедева-Кумача (гараж)</t>
  </si>
  <si>
    <t>Реконструкция участка тепловой сети от ТК19 до дома 2а по улице Лебедева-Кумача (ЭОП)</t>
  </si>
  <si>
    <t>Реконструкция участка тепловой сети от ТК20 до дома 1 по улице Серафимовича (мебельный магазин)</t>
  </si>
  <si>
    <t>Реконструкция теплотрассы от дома 14А по улице Революционной до ТК17</t>
  </si>
  <si>
    <t>Реконструкция теплотрассы от тепловой камеры-1 до д.74 по улице Окуловой</t>
  </si>
  <si>
    <t>Реконструкция участка тепловой сети от ТК-24 до дома 4 по 1-ому Минскому переулку</t>
  </si>
  <si>
    <t>Реконструкция теплотрассы от Д39 до дома 24 по улице Панина</t>
  </si>
  <si>
    <t>Реконструкция теплотрассы от тепловой камеры К-5 до узла ул. Смирнова,105</t>
  </si>
  <si>
    <t>Реконструкция теплотрассы от ТК-20 до дома №5 корпус 7 по Институтскому проезду</t>
  </si>
  <si>
    <t>Реконструкция теплотрассы от ТК17 до дома 12 по улице Революционной</t>
  </si>
  <si>
    <t>Реконструкция теплотрассы от ТК-12 до д.53 по пр.Бакинский</t>
  </si>
  <si>
    <t>Реконструкция теплотрассы  от врезки у забора  ЗАО "ИСМА" до ИСМА001</t>
  </si>
  <si>
    <t>Реконструкция теплотрассы от В 102а до дома 60 по улице  Парижской Коммуны</t>
  </si>
  <si>
    <t>Реконструкция теплотрассы от ТК17 до дома 14 по улице Революционной</t>
  </si>
  <si>
    <t>Реконструкция теплотрассы  от врезки у забора ЗАО "ИСМА" до дома 61 по Бакинскому проезду</t>
  </si>
  <si>
    <t>Реконструкция теплотрассы от дома 68а по улице Окуловой до Т0ИСКОЖ003 и до дома 68 по улице Окуловой</t>
  </si>
  <si>
    <t>Реконструкция участка тепловой сети от котельной ООО "Ивмебельбыт" до дома 95 по улице Рабфаковская</t>
  </si>
  <si>
    <t>Реконструкция участка теплотрассы от А25.20 до д.7 по ул Батурина</t>
  </si>
  <si>
    <t>Реконструкция теплотрассы от ТК-15 до дома 3 по Институтскому проезду</t>
  </si>
  <si>
    <t>Реконструкция теплотрассы от В-102 до дома 2 по улице Лебедева-Кумача (4 трубы)</t>
  </si>
  <si>
    <t>Реконструкция теплотрассы  от ИСМА001 до ИСМА002</t>
  </si>
  <si>
    <t>Реконструкция теплотрассы  от ИСМА002  до дома 14 по улице 23-я Линия</t>
  </si>
  <si>
    <t>Реконструкция теплотрассы  от ИСМА003  до дома 92 по Бакинскому проезду</t>
  </si>
  <si>
    <t>Реконструкция теплотрассы от врезки у забора завода "Искож" до t0ИСКОЖ005 доТ0ИСКОЖ007 до Т0ИСКОЖ009 до дома 62 по улице Окуловой</t>
  </si>
  <si>
    <t>Реконструкция участка тепловой сети от врезки у забора ЗАО "Ивановоискож" до t0ИСКОЖ011</t>
  </si>
  <si>
    <t>Реконструкция теплотрассы от ТК-14 до дома 1 по Институтскому проезду</t>
  </si>
  <si>
    <t>Реконструкция теплотрассы от ТК t0ИСКОЖ013 до Т015 до Т017 до Т019 до t021 до t023 и до д.82 по ул.Окуловой (д/с №6) и от t023 до д.82 (сети гвс от теплового пункта)"</t>
  </si>
  <si>
    <t>Реконструкция теплотрассы от tХП001(задвижки на территории ОАО "Ивхимпром") до бойлерной</t>
  </si>
  <si>
    <t>Реконструкция теплотрассы от Т01ХП до  дома 124 по улице Кузнецова (2 корпус) 4 трубы</t>
  </si>
  <si>
    <t>Реконструкция теплотрассы от Т02ХП до Т03ХП 4 трубы</t>
  </si>
  <si>
    <t>Реконструкция участка тепловой сети от ТК-3 до ТК-В.98 (переключение школы №35 по улице П.Коммуны, 60 на тепловые сети котельной ИвГЭУ по ул.Рабфаковская, д.34, от ТК3 до ТК5)</t>
  </si>
  <si>
    <t>Реконструкция теплотрассы от тепловой камеры-2 до д.74А по улице Окуловой</t>
  </si>
  <si>
    <t>Реконструкция участка тепловой сети от ТК-2 до ТК-3</t>
  </si>
  <si>
    <t>Реконструкция участка тепловой сети от ТК-3 до ТК-4</t>
  </si>
  <si>
    <t>Реконструкция участка тепловой сети от ТК-14 до дома 5 по 2-ому Минскому переулку</t>
  </si>
  <si>
    <t>Теплотрасса от ТК-3 до дома 3 по улице Суздальской</t>
  </si>
  <si>
    <t>Реконструкция теплотрассы от врезки у забора ЗАО "Ивановоискож" до t0ИСКОЖ001 и до дома 68а по улице Окуловой</t>
  </si>
  <si>
    <t>Реконструкция участка тепловой сети от ТК-11 до ТК-12</t>
  </si>
  <si>
    <t>Реконструкция участка тепловой сети от ТК-12 до ТК-26</t>
  </si>
  <si>
    <t>Реконструкция участка тепловой сети от ТК-13 до ТК-24</t>
  </si>
  <si>
    <t>Реконструкция участка тепловой сети от ТК-13 до ТК-14</t>
  </si>
  <si>
    <t>Реконструкция участка тепловой сети от котельной ООО "Ивмебельбыт" через ТК 1 до стены школы №55 (ул. Рабфаковская, 14)</t>
  </si>
  <si>
    <t>Реконструкция участка тепловой сети от ТК-4.0 до дома 7 по улице Минская</t>
  </si>
  <si>
    <t>Реконструкция участка тепловой сети от ТК-6 до ТК-15</t>
  </si>
  <si>
    <t>Реконструкция участка тепловой сети от ТК-6 до ТК-7</t>
  </si>
  <si>
    <t>Реконструкция теплотрассы от ТП-3 до ТП-4 по улице Типографская,6 (Ивановская обл.типография)</t>
  </si>
  <si>
    <t>Реконструкция теплотрассы от  дома 124 по улице Кузнецова (2 корпус) до дома 124 по улице Кузнецова (3 корпус) 4 трубы</t>
  </si>
  <si>
    <t>Реконструкция теплотрассы от tXП004 до д.130/9 по ул.Кузнецова</t>
  </si>
  <si>
    <t>Реконструкция теплотрассы от бывш. котельной №13 до дома 9 по улице Сахарова П.И.</t>
  </si>
  <si>
    <t>Реконструкция теплотрассы от дома 124 по улице Кузнецова (1 корпус) доТ02ХП 4 трубы и до дома 124 по улице Кузнецова (4 корп)4тр</t>
  </si>
  <si>
    <t>Реконструкция теплотрассы от Т01ХП до дома 124 по улице Кузнецова (1 корпус) 4 трубы</t>
  </si>
  <si>
    <t>Реконструкция теплотрассы от Т03ХП до tХП003 до дома 130/9 по улице Кузнецова (осн.знание) и от tХП003 до tХП004</t>
  </si>
  <si>
    <t>001.02.03.102</t>
  </si>
  <si>
    <t>001.02.03.104</t>
  </si>
  <si>
    <t>001.02.03.106</t>
  </si>
  <si>
    <t>001.02.03.108</t>
  </si>
  <si>
    <t>001.02.03.111</t>
  </si>
  <si>
    <t>001.02.03.113</t>
  </si>
  <si>
    <t>001.02.03.115</t>
  </si>
  <si>
    <t>001.02.03.118</t>
  </si>
  <si>
    <t>001.02.03.119</t>
  </si>
  <si>
    <t>001.02.03.120</t>
  </si>
  <si>
    <t>001.02.03.121</t>
  </si>
  <si>
    <t>001.02.03.122</t>
  </si>
  <si>
    <t>001.02.03.123</t>
  </si>
  <si>
    <t>001.02.03.124</t>
  </si>
  <si>
    <t>001.02.03.125</t>
  </si>
  <si>
    <t>001.02.03.126</t>
  </si>
  <si>
    <t>001.02.03.127</t>
  </si>
  <si>
    <t>001.02.03.128</t>
  </si>
  <si>
    <t>001.02.03.129</t>
  </si>
  <si>
    <t>001.02.03.130</t>
  </si>
  <si>
    <t>001.02.03.131</t>
  </si>
  <si>
    <t>001.02.03.132</t>
  </si>
  <si>
    <t>001.02.03.133</t>
  </si>
  <si>
    <t>001.02.03.134</t>
  </si>
  <si>
    <t>001.02.03.135</t>
  </si>
  <si>
    <t>001.02.03.136</t>
  </si>
  <si>
    <t>001.02.03.137</t>
  </si>
  <si>
    <t>001.02.03.138</t>
  </si>
  <si>
    <t>001.02.03.139</t>
  </si>
  <si>
    <t>001.02.03.140</t>
  </si>
  <si>
    <t>001.02.03.141</t>
  </si>
  <si>
    <t>001.02.03.142</t>
  </si>
  <si>
    <t>001.02.03.143</t>
  </si>
  <si>
    <t>001.02.03.144</t>
  </si>
  <si>
    <t>001.02.03.145</t>
  </si>
  <si>
    <t>001.02.03.146</t>
  </si>
  <si>
    <t>001.02.03.147</t>
  </si>
  <si>
    <t>001.02.03.148</t>
  </si>
  <si>
    <t>001.02.03.149</t>
  </si>
  <si>
    <t>001.02.03.150</t>
  </si>
  <si>
    <t>001.02.03.151</t>
  </si>
  <si>
    <t>001.02.03.152</t>
  </si>
  <si>
    <t>001.02.03.153</t>
  </si>
  <si>
    <t>001.02.03.154</t>
  </si>
  <si>
    <t>001.02.03.155</t>
  </si>
  <si>
    <t>001.02.03.156</t>
  </si>
  <si>
    <t>001.02.03.157</t>
  </si>
  <si>
    <t>001.02.03.158</t>
  </si>
  <si>
    <t>001.02.03.159</t>
  </si>
  <si>
    <t>001.02.03.160</t>
  </si>
  <si>
    <t>001.02.03.161</t>
  </si>
  <si>
    <t>001.02.03.162</t>
  </si>
  <si>
    <t>001.02.03.163</t>
  </si>
  <si>
    <t>001.02.03.164</t>
  </si>
  <si>
    <t>001.02.03.165</t>
  </si>
  <si>
    <t>001.02.03.166</t>
  </si>
  <si>
    <t>001.02.03.167</t>
  </si>
  <si>
    <t>001.02.03.168</t>
  </si>
  <si>
    <t>001.02.03.169</t>
  </si>
  <si>
    <t>001.02.03.170</t>
  </si>
  <si>
    <t>001.02.03.171</t>
  </si>
  <si>
    <t>001.02.03.172</t>
  </si>
  <si>
    <t>001.02.03.173</t>
  </si>
  <si>
    <t>001.02.03.174</t>
  </si>
  <si>
    <t>001.02.03.175</t>
  </si>
  <si>
    <t>001.02.03.176</t>
  </si>
  <si>
    <t>001.02.03.177</t>
  </si>
  <si>
    <t>001.02.03.178</t>
  </si>
  <si>
    <t>001.02.03.179</t>
  </si>
  <si>
    <t>001.02.03.180</t>
  </si>
  <si>
    <t>001.02.03.181</t>
  </si>
  <si>
    <t>001.02.03.182</t>
  </si>
  <si>
    <t>001.02.03.183</t>
  </si>
  <si>
    <t>001.02.03.184</t>
  </si>
  <si>
    <t>001.02.03.185</t>
  </si>
  <si>
    <t>001.02.03.186</t>
  </si>
  <si>
    <t>001.02.03.187</t>
  </si>
  <si>
    <t>001.02.03.188</t>
  </si>
  <si>
    <t>001.02.03.189</t>
  </si>
  <si>
    <t>001.02.03.190</t>
  </si>
  <si>
    <t>001.02.03.191</t>
  </si>
  <si>
    <t>001.02.03.192</t>
  </si>
  <si>
    <t>001.02.03.193</t>
  </si>
  <si>
    <t>001.02.03.194</t>
  </si>
  <si>
    <t>001.02.03.195</t>
  </si>
  <si>
    <t>001.02.03.196</t>
  </si>
  <si>
    <t>001.02.03.197</t>
  </si>
  <si>
    <t>001.02.03.198</t>
  </si>
  <si>
    <t>001.02.03.199</t>
  </si>
  <si>
    <t>001.02.03.200</t>
  </si>
  <si>
    <t>001.02.03.201</t>
  </si>
  <si>
    <t>001.02.03.202</t>
  </si>
  <si>
    <t>001.02.03.203</t>
  </si>
  <si>
    <t>001.02.03.204</t>
  </si>
  <si>
    <t>001.02.03.205</t>
  </si>
  <si>
    <t>001.02.03.206</t>
  </si>
  <si>
    <t>001.02.03.207</t>
  </si>
  <si>
    <t>001.02.03.208</t>
  </si>
  <si>
    <t>001.02.03.209</t>
  </si>
  <si>
    <t>001.02.03.210</t>
  </si>
  <si>
    <t>9.1</t>
  </si>
  <si>
    <t>Реконструкция участка тепловой сети от УТ4 до Д92.02</t>
  </si>
  <si>
    <t>Реконструкция участка тепловой сети от В124.09 до В124.35</t>
  </si>
  <si>
    <t>Реконструкция участка тепловой сети от вывода д. 154 до ввода д. 156 по ул. Лежневская - сети отопления и ГВС</t>
  </si>
  <si>
    <t>Реконструкция участка тепловой сети от Д93.25 до ввода д. 14</t>
  </si>
  <si>
    <t>Реконструкция участка тепловой сети от Д168.13 до Д168.17</t>
  </si>
  <si>
    <t>Реконструкция участка тепловой сети от В134.121 до В134.69</t>
  </si>
  <si>
    <t>Реконструкция участка тепловой сети от ЦТП№1 до д. 154 по ул. Лежневская - сети отопления и ГВС</t>
  </si>
  <si>
    <t>Реконструкция участка тепловой сети от вывода д. 17 до Д18.58 по ул. Кохомское шоссе - сети отопления и ГВС</t>
  </si>
  <si>
    <t>Реконструкция участка тепловой сети от Д33.03 до РУ</t>
  </si>
  <si>
    <t>Реконструкция участка тепловой сети от Д103/1.01 до Д103/1.06</t>
  </si>
  <si>
    <t>Реконструкция участка тепловой сети от Д33.27 РУ до Д33.29</t>
  </si>
  <si>
    <t>Реконструкция участка тепловой сети от Д33.43 до Д33.45</t>
  </si>
  <si>
    <t>Реконструкция участка тепловой сети от Д43.01 до Д 45.22</t>
  </si>
  <si>
    <t>Реконструкция участка тепловой сети от Д33.09 до Д33.49</t>
  </si>
  <si>
    <t>Реконструкция участка тепловой сети от Д110.02 до Д110.04</t>
  </si>
  <si>
    <t>Реконструкция участка тепловой сети от н/ст до Д18.36</t>
  </si>
  <si>
    <t>Реконструкция участка тепловой сети от С52.14 до С52.08</t>
  </si>
  <si>
    <t>Реконструкция участка тепловой сети от ЦТП до С43.40 по ул. Окуловой - сети отопления и ГВС</t>
  </si>
  <si>
    <t>Реконструкция участка тепловой сети от В83.03 до ввода д.8</t>
  </si>
  <si>
    <t>Реконструкция участка тепловой сети от Т046001 до Т046002</t>
  </si>
  <si>
    <t>Реконструкция участка тепловой сети от 046002 до Т046003</t>
  </si>
  <si>
    <t>Реконструкция участка тепловой сети от Т046003 до Т046004</t>
  </si>
  <si>
    <t>Реконструкция участка тепловой сети от Т033034 до Т033035 по ул. Авдотьинская - сети отопления и ГВС</t>
  </si>
  <si>
    <t>Реконструкция участка тепловой сети от Т033032 до ввода д.22 по ул. Авдотьинская - сети отопления и ГВС</t>
  </si>
  <si>
    <t>Реконструкция участка тепловой сети от В112.28 до В112.30</t>
  </si>
  <si>
    <t>Реконструкция участка тепловой сети от В89.09 до ввода д.11</t>
  </si>
  <si>
    <t>Реконструкция участка тепловой сети от Т036010 до ввода д.6</t>
  </si>
  <si>
    <t>Реконструкция участка тепловой сети от В112.40 до В112.42</t>
  </si>
  <si>
    <t>Реконструкция участка тепловой сети от В61.03 до В61.05</t>
  </si>
  <si>
    <t>Реконструкция участка тепловой сети от В107.11 до д. 4</t>
  </si>
  <si>
    <t>Реконструкция участка тепловой сети от Т023021 до Т02302101</t>
  </si>
  <si>
    <t>Реконструкция участка тепловой сети от Т02302101 до ввода д. 2/7</t>
  </si>
  <si>
    <t>Реконструкция участка тепловой сети от Т02302107 до ввода д. 5</t>
  </si>
  <si>
    <t>Реконструкция участка тепловой сети отТ02300512 до ввода в д. 58</t>
  </si>
  <si>
    <t>Реконструкция участка тепловой сети отА62.29 до А62.31</t>
  </si>
  <si>
    <t>Реконструкция участка тепловой сети от А62.31 до ввода д.2а</t>
  </si>
  <si>
    <t>Реконструкция участка тепловой сети от Т02300518 до Т02300520</t>
  </si>
  <si>
    <t>Реконструкция участка тепловой сети отТ02300520 до ввода д.61</t>
  </si>
  <si>
    <t>Реконструкция участка тепловой сети от Т023050 до Т02305001</t>
  </si>
  <si>
    <t>Реконструкция участка тепловой сети от Т023052 до Т023053</t>
  </si>
  <si>
    <t>Реконструкция участка тепловой сети от Т02302104 до Т02302106</t>
  </si>
  <si>
    <t>Реконструкция участка тепловой сети от Ь02302106 до ввода в д.8</t>
  </si>
  <si>
    <t>Реконструкция участка тепловой сети от Т037039 до Т037040</t>
  </si>
  <si>
    <t>Реконструкция участка тепловой сети от Т037040 до ввода в д. 36</t>
  </si>
  <si>
    <t>Реконструкция участка тепловой сети от D5.02 до РУ 1</t>
  </si>
  <si>
    <t>Реконструкция участка тепловой сети от D114.14 до ул. Лежневская, 211 б</t>
  </si>
  <si>
    <t>Реконструкция участка тепловой сети от D33.86 до D33.88</t>
  </si>
  <si>
    <t>Реконструкция участка тепловой сети от В121.35 до В 131.37</t>
  </si>
  <si>
    <t>Реконструкция участка тепловой сети от В45.09 до пр. Строителей, 35</t>
  </si>
  <si>
    <t>Реконструкция участка тепловой сети от РУ до ул. 5 Санаторная, 25 - сети отопления и ГВС</t>
  </si>
  <si>
    <t>Реконструкция участка тепловой сети от А 19.23 до пр. Шереметевский, 37</t>
  </si>
  <si>
    <t>Реконструкция участка тепловой сети от D65.37 до ул. Станкостроителей, 6</t>
  </si>
  <si>
    <t>Реконструкция участка тепловой сети от D39 до D39.01</t>
  </si>
  <si>
    <t>Реконструкция участка тепловой сети от А30.14 до А 30.28</t>
  </si>
  <si>
    <t>Реконструкция участка тепловой сети от В 131.77 до ул. Велижская, 58</t>
  </si>
  <si>
    <t>Реконструкция участка тепловой сети от D 121.20 до d 121.20</t>
  </si>
  <si>
    <t>Реконструкция участка тепловой сети от D33.62 до D 33.64</t>
  </si>
  <si>
    <t>Реконструкция участка тепловой сети от В111 до ул. Красных Зорь, д. 1 корп Г</t>
  </si>
  <si>
    <t>Реконструкция участка тепловой сети от D 41.34 до пр. Строителей, 53а</t>
  </si>
  <si>
    <t>Реконструкция участка тепловой сети от Т 02304815 до Т 02304817</t>
  </si>
  <si>
    <t>Реконструкция участка тепловой сети от D93.49 до ул. Кудряшова, 129</t>
  </si>
  <si>
    <t>Реконструкция участка тепловой сети от D 109.09 до ул. Шубиных, 16б</t>
  </si>
  <si>
    <t>Реконструкция участка тепловой сети от D 33.81 до пр. Строителей, 122</t>
  </si>
  <si>
    <t>Реконструкция участка тепловой сети от ул. Лежневской, 167 до ул. Лежневской, 165</t>
  </si>
  <si>
    <t>Реконструкция участка тепловой сети от Т003014 до Т 003013/1</t>
  </si>
  <si>
    <t>Реконструкция участка тепловой сети от D33.52 до ул. Кавалерийская, 58</t>
  </si>
  <si>
    <t>оРеконструкция участка тепловой сети от В82.31 до ул. Наговициной, 3/7</t>
  </si>
  <si>
    <t>Реконструкция участка тепловой сети от D 121.26 до D 121.34</t>
  </si>
  <si>
    <t>оРеконструкция участка тепловой сети от В134.95 до ул. Юношеская, 13</t>
  </si>
  <si>
    <t>Реконструкция участка тепловой сети от D 42.12 до ул. Демьяна Бедного 113</t>
  </si>
  <si>
    <t>Реконструкция участка тепловой сети от В134.95 до ул. Радищева, 21</t>
  </si>
  <si>
    <t>Реконструкция участка тепловой сети от А87.02 до ТК</t>
  </si>
  <si>
    <t>Реконструкция участка тепловой сети от А 59 до ул. Гнедина, 7</t>
  </si>
  <si>
    <t>Реконструкция участка тепловой сети от В134.13 до ул. 3 Авиаотряда, 13</t>
  </si>
  <si>
    <t>Реконструкция участка тепловой сети от В131.97 до ул. Жугина, 12</t>
  </si>
  <si>
    <t>Реконструкция участка тепловой сети от пр. Ленина, 25 до пр. Ленина, 25</t>
  </si>
  <si>
    <t>Реконструкция участка тепловой сети от D 121.34 до ул. Полевая, 84</t>
  </si>
  <si>
    <t>Реконструкция участка тепловой сети от С58.03 до ул. Дружбы, 6</t>
  </si>
  <si>
    <t>Реконструкция участка тепловой сети от D43.01 до D 45.22</t>
  </si>
  <si>
    <t>Реконструкция участка тепловой сети от D41..34 до Д41.38</t>
  </si>
  <si>
    <t>Реконструкция участка тепловой сети от РУ до 30 микрорайон, 33</t>
  </si>
  <si>
    <t>Реконструкция участка тепловой сети от D 45.20 до D 45.24</t>
  </si>
  <si>
    <t>Реконструкция участка тепловой сети от В 66.06 до ул. Войкова, 5а</t>
  </si>
  <si>
    <t>Реконструкция участка тепловой сети от А 19.02 до А 19.16</t>
  </si>
  <si>
    <t>Реконструкция участка тепловой сети от В 31.09 до В 31.11</t>
  </si>
  <si>
    <t>Реконструкция участка тепловой сети от ЦТП №51 до пр. Текстильщиков, 48 - сети отпления и ГВС</t>
  </si>
  <si>
    <t>Реконструкция участка тепловой сети от с 40.34 до см d</t>
  </si>
  <si>
    <t>Реконструкция участка тепловой сети от D68.06 до ул. Ташкентская, 88а</t>
  </si>
  <si>
    <t>Реконструкция участка тепловой сети от А 75 до ул. Генерала Горбатова, 2а</t>
  </si>
  <si>
    <t>Реконструкция участка тепловой сети от В47.05 до ул. Демидова, 6</t>
  </si>
  <si>
    <t>Реконструкция участка тепловой сети от В131.01 до ул. Ташкентская, 60</t>
  </si>
  <si>
    <t>Реконструкция участка тепловой сети от D44.09 до пр. Строителей, 29 (правый ввод)</t>
  </si>
  <si>
    <t>Реконструкция участка тепловой сети от ул. Степанова, 9 блок В до пер. Семеновского, 6/13</t>
  </si>
  <si>
    <t>Реконструкция участка тепловой сети от D 65.01 до ул. Ташкентская, 99</t>
  </si>
  <si>
    <t>Реконструкция участка тепловой сети от D 168.13 до D 168.27</t>
  </si>
  <si>
    <t>Реконструкция участка тепловой сети от А 19.23 до пр. Шереметевский, 35</t>
  </si>
  <si>
    <t>Реконструкция участка тепловой сети от А36.06 до А 36.24</t>
  </si>
  <si>
    <t>Реконструкция участка тепловой сети от В134.91 до ул. Нефедова, 14</t>
  </si>
  <si>
    <t>Реконструкция участка тепловой сети от В55.02 до В 55.06</t>
  </si>
  <si>
    <t>Реконструкция участка тепловой сети от В24.52 до ул. Станко, 17</t>
  </si>
  <si>
    <t>Реконструкция участка тепловой сети от D168.27 до ул. Плетнева, 20</t>
  </si>
  <si>
    <t>Реконструкция участка тепловой сети от D67.08 до ул. Ташкентская, 96</t>
  </si>
  <si>
    <t>Реконструкция участка тепловой сети от В56 до пр. Ленина, 45</t>
  </si>
  <si>
    <t>Реконструкция участка тепловой сети от D121.36 до ул. Лежневская, 177</t>
  </si>
  <si>
    <t>Реконструкция участка тепловой сети от D66.53 до ул. Лежневская, 134</t>
  </si>
  <si>
    <t>Реконструкция участка тепловой сети от D 121.32 до D 121.36</t>
  </si>
  <si>
    <t>Реконструкция участка тепловой сети от В131.33 до ул. Б. Хмельницкого, 52</t>
  </si>
  <si>
    <t>Реконструкция участка тепловой сети от С33.42 до С 33.44</t>
  </si>
  <si>
    <t>Реконструкция участка тепловой сети от С 33.44 до С33.46</t>
  </si>
  <si>
    <t>Реконструкция участка тепловой сети от К2Т003 до ул. Товарная, 17</t>
  </si>
  <si>
    <t>Реконструкция участка тепловой сети от ул. Комсомольская, 41 до С 21.62 (2)</t>
  </si>
  <si>
    <t>Реконструкция участка тепловой сети от А2.51 до А 2.53</t>
  </si>
  <si>
    <t>Реконструкция участка тепловой сети от А59.11 до А 59.13</t>
  </si>
  <si>
    <t>Реконструкция участка тепловой сети от А99.06 до ул. Степанова, 10</t>
  </si>
  <si>
    <t>Реконструкция участка тепловой сети от В 27.01 до ул. Варенцовой, 20/9</t>
  </si>
  <si>
    <t>Реконструкция участка тепловой сети от А 11.20 до ул. Красногвардейская, 30</t>
  </si>
  <si>
    <t>лРеконструкция участка тепловой сети от А 3.08 до ул. Лакина, 4</t>
  </si>
  <si>
    <t>Реконструкция участка тепловой сети от В82.31 до В82.33</t>
  </si>
  <si>
    <t>Реконструкция участка тепловой сети от В61.10 до В 61.14</t>
  </si>
  <si>
    <t>лРеконструкция участка тепловой сети от D121.04 до ул. 1 Полевая, 78</t>
  </si>
  <si>
    <t>Реконструкция участка тепловой сети от А75.02 до ул. Генерала Горбатова, 1а</t>
  </si>
  <si>
    <t>Реконструкция участка тепловой сети от С32.02 до ул. Кирова, 4</t>
  </si>
  <si>
    <t>Реконструкция участка тепловой сети от С 32.04 до ул. Кирова, 6</t>
  </si>
  <si>
    <t>Реконструкция участка тепловой сети от С 32.10 до пер. Фигурный, 7</t>
  </si>
  <si>
    <t>Реконструкция участка тепловой сети от С 32.18 до ул. Кирова, 16</t>
  </si>
  <si>
    <t>Реконструкция участка тепловой сети от В 21.01 до ул. Станко, 7</t>
  </si>
  <si>
    <t>Реконструкция участка тепловой сети от пер. Варгинский, 6 до пер. Варгинский, 4</t>
  </si>
  <si>
    <t>Реконструкция участка тепловой сети от ул. Варенцовой, 12/3 до В-26 (1)</t>
  </si>
  <si>
    <t>Реконструкция участка тепловой сети от В 69.44 до ул. Мальцева, 21</t>
  </si>
  <si>
    <t>Реконструкция участка тепловой сети от В 134.51 до ул. 3 Авиаотряда, 18</t>
  </si>
  <si>
    <t>Реконструкция участка тепловой сети от D161.18 до пер. Варгинский, 6</t>
  </si>
  <si>
    <t>Реконструкция участка тепловой сети от В134.15 до ул. Павленко, 5</t>
  </si>
  <si>
    <t>Реконструкция участка тепловой сети от D99.01 до ул. Любимова, 26а</t>
  </si>
  <si>
    <t>Реконструкция участка тепловой сети от D121.28 до ул. 1 Полевая, 82</t>
  </si>
  <si>
    <t>Реконструкция участка тепловой сети от А 2.55 до ул. Колотилова, 56</t>
  </si>
  <si>
    <t>Реконструкция участка тепловой сети от D 44.11 до 30 микрорайона, 5</t>
  </si>
  <si>
    <t>Реконструкция участка тепловой сети от В 37.02 до ул. Кузнецова, 44</t>
  </si>
  <si>
    <t>Реконструкция участка тепловой сети от d 121.18 до D 121.18</t>
  </si>
  <si>
    <t>Реконструкция участка тепловой сети от В 131.59 до ул. Благова, 11</t>
  </si>
  <si>
    <t>Реконструкция участка тепловой сети от С16.13 до пр. Шереметевский, 16 (общежитие)</t>
  </si>
  <si>
    <t>Реконструкция участка тепловой сети от D41.30 до ул. 2 Чапаева, 92</t>
  </si>
  <si>
    <t>Реконструкция участка тепловой сети от В 47.11 (2) до ул. Демидова, 12</t>
  </si>
  <si>
    <t>Реконструкция участка тепловой сети от В134.57 до ул. Жугина, 11</t>
  </si>
  <si>
    <t>Реконструкция участка тепловой сети от В-26 (1) до уу</t>
  </si>
  <si>
    <t>Реконструкция участка тепловой сети от В 66.08 до ул. Войкова, 3</t>
  </si>
  <si>
    <t>Реконструкция участка тепловой сети от А 86.22 до а-86.22</t>
  </si>
  <si>
    <t>ИвТЭЦ-3</t>
  </si>
  <si>
    <t>ИвТЭЦ-2</t>
  </si>
  <si>
    <t>Котельная № 46</t>
  </si>
  <si>
    <t>Котельная № 33</t>
  </si>
  <si>
    <t>Котельная № 23</t>
  </si>
  <si>
    <t>Котельная № 37</t>
  </si>
  <si>
    <t>Котельная ООО «ТДЛ Энерго»</t>
  </si>
  <si>
    <t>Котельная № 3</t>
  </si>
  <si>
    <t>Котельная ООО «РесурсЭнерго»</t>
  </si>
  <si>
    <t>Котельная ИГЭУ (ФГБОУ ВО «Ивановский государственный университет»)</t>
  </si>
  <si>
    <t>Котельная АО «Ивхимпром»</t>
  </si>
  <si>
    <t>Котельная ООО «Альфа»</t>
  </si>
  <si>
    <t>Котельная ИБХР ФКУ «ЦОУМТС МВД России»</t>
  </si>
  <si>
    <t>Котельная ООО «ТЭС»</t>
  </si>
  <si>
    <t>Котельная АО «ИСМА»</t>
  </si>
  <si>
    <t>Котельная ООО «Теплоснаб-2010»</t>
  </si>
  <si>
    <t>Котельная ООО «Ивановская энергетическая компания-1»</t>
  </si>
  <si>
    <t>Котельная МРСК (Филиал «Ивэнерго» ПАО МРСК Центра и Приволжья»)</t>
  </si>
  <si>
    <t>Котельная РЖД (Северная дирекция по тепловодоснабжению)</t>
  </si>
  <si>
    <t>001.02.03.317</t>
  </si>
  <si>
    <t>001.02.03.318</t>
  </si>
  <si>
    <t>001.02.03.319</t>
  </si>
  <si>
    <t>001.02.03.320</t>
  </si>
  <si>
    <t>001.02.03.321</t>
  </si>
  <si>
    <t>001.02.03.322</t>
  </si>
  <si>
    <t>001.02.03.323</t>
  </si>
  <si>
    <t>001.02.03.324</t>
  </si>
  <si>
    <t>001.02.03.325</t>
  </si>
  <si>
    <t>001.02.03.326</t>
  </si>
  <si>
    <t>001.02.03.327</t>
  </si>
  <si>
    <t>001.02.03.328</t>
  </si>
  <si>
    <t>001.02.03.329</t>
  </si>
  <si>
    <t>001.02.03.330</t>
  </si>
  <si>
    <t>001.02.03.331</t>
  </si>
  <si>
    <t>001.02.03.332</t>
  </si>
  <si>
    <t>001.02.03.333</t>
  </si>
  <si>
    <t>001.02.03.334</t>
  </si>
  <si>
    <t>001.02.03.335</t>
  </si>
  <si>
    <t>001.02.03.336</t>
  </si>
  <si>
    <t>001.02.03.337</t>
  </si>
  <si>
    <t>001.02.03.338</t>
  </si>
  <si>
    <t>001.02.03.339</t>
  </si>
  <si>
    <t>001.02.03.340</t>
  </si>
  <si>
    <t>001.02.03.341</t>
  </si>
  <si>
    <t>001.02.03.342</t>
  </si>
  <si>
    <t>001.02.03.343</t>
  </si>
  <si>
    <t>001.02.03.344</t>
  </si>
  <si>
    <t>001.02.03.345</t>
  </si>
  <si>
    <t>001.02.03.346</t>
  </si>
  <si>
    <t>001.02.03.347</t>
  </si>
  <si>
    <t>001.02.03.348</t>
  </si>
  <si>
    <t>001.02.03.349</t>
  </si>
  <si>
    <t>001.02.03.350</t>
  </si>
  <si>
    <t>001.02.03.351</t>
  </si>
  <si>
    <t>001.02.03.352</t>
  </si>
  <si>
    <t>001.02.03.353</t>
  </si>
  <si>
    <t>001.02.03.354</t>
  </si>
  <si>
    <t>001.02.03.355</t>
  </si>
  <si>
    <t>001.02.03.356</t>
  </si>
  <si>
    <t>001.02.03.357</t>
  </si>
  <si>
    <t>001.02.03.358</t>
  </si>
  <si>
    <t>001.02.03.359</t>
  </si>
  <si>
    <t>001.02.03.360</t>
  </si>
  <si>
    <t>001.02.03.361</t>
  </si>
  <si>
    <t>001.02.03.362</t>
  </si>
  <si>
    <t>001.02.03.363</t>
  </si>
  <si>
    <t>001.02.03.364</t>
  </si>
  <si>
    <t>001.02.03.365</t>
  </si>
  <si>
    <t>001.02.03.366</t>
  </si>
  <si>
    <t>001.02.03.367</t>
  </si>
  <si>
    <t>001.02.03.368</t>
  </si>
  <si>
    <t>001.02.03.369</t>
  </si>
  <si>
    <t>001.02.03.370</t>
  </si>
  <si>
    <t>001.02.03.371</t>
  </si>
  <si>
    <t>001.02.03.372</t>
  </si>
  <si>
    <t>001.02.03.373</t>
  </si>
  <si>
    <t>001.02.03.374</t>
  </si>
  <si>
    <t>001.02.03.375</t>
  </si>
  <si>
    <t>001.02.03.376</t>
  </si>
  <si>
    <t>001.02.03.377</t>
  </si>
  <si>
    <t>001.02.03.378</t>
  </si>
  <si>
    <t>001.02.03.379</t>
  </si>
  <si>
    <t>001.02.03.380</t>
  </si>
  <si>
    <t>001.02.03.381</t>
  </si>
  <si>
    <t>001.02.03.382</t>
  </si>
  <si>
    <t>001.02.03.383</t>
  </si>
  <si>
    <t>001.02.03.384</t>
  </si>
  <si>
    <t>001.02.03.385</t>
  </si>
  <si>
    <t>001.02.03.386</t>
  </si>
  <si>
    <t>001.02.03.387</t>
  </si>
  <si>
    <t>001.02.03.388</t>
  </si>
  <si>
    <t>001.02.03.389</t>
  </si>
  <si>
    <t>001.02.03.390</t>
  </si>
  <si>
    <t>001.02.03.391</t>
  </si>
  <si>
    <t>001.02.03.392</t>
  </si>
  <si>
    <t>001.02.03.393</t>
  </si>
  <si>
    <t>001.02.03.394</t>
  </si>
  <si>
    <t>001.02.03.395</t>
  </si>
  <si>
    <t>001.02.03.396</t>
  </si>
  <si>
    <t>001.02.03.397</t>
  </si>
  <si>
    <t>001.02.03.398</t>
  </si>
  <si>
    <t>001.02.03.399</t>
  </si>
  <si>
    <t>001.02.03.400</t>
  </si>
  <si>
    <t>001.02.03.401</t>
  </si>
  <si>
    <t>001.02.03.402</t>
  </si>
  <si>
    <t>001.02.03.403</t>
  </si>
  <si>
    <t>001.02.03.404</t>
  </si>
  <si>
    <t>001.02.03.405</t>
  </si>
  <si>
    <t>001.02.03.406</t>
  </si>
  <si>
    <t>001.02.03.407</t>
  </si>
  <si>
    <t>001.02.03.408</t>
  </si>
  <si>
    <t>001.02.03.409</t>
  </si>
  <si>
    <t>001.02.03.410</t>
  </si>
  <si>
    <t>001.02.03.411</t>
  </si>
  <si>
    <t>001.02.03.412</t>
  </si>
  <si>
    <t>001.02.03.413</t>
  </si>
  <si>
    <t>001.02.03.414</t>
  </si>
  <si>
    <t>001.02.03.415</t>
  </si>
  <si>
    <t>001.02.03.416</t>
  </si>
  <si>
    <t>001.02.03.417</t>
  </si>
  <si>
    <t>001.02.03.418</t>
  </si>
  <si>
    <t>001.02.03.419</t>
  </si>
  <si>
    <t>001.02.03.420</t>
  </si>
  <si>
    <t>001.02.03.421</t>
  </si>
  <si>
    <t>001.02.03.422</t>
  </si>
  <si>
    <t>001.02.03.423</t>
  </si>
  <si>
    <t>001.02.03.424</t>
  </si>
  <si>
    <t>001.02.03.425</t>
  </si>
  <si>
    <t>001.02.03.426</t>
  </si>
  <si>
    <t>001.02.03.427</t>
  </si>
  <si>
    <t>001.02.03.428</t>
  </si>
  <si>
    <t>001.02.03.429</t>
  </si>
  <si>
    <t>001.02.03.430</t>
  </si>
  <si>
    <t>001.02.03.431</t>
  </si>
  <si>
    <t>001.02.03.432</t>
  </si>
  <si>
    <t>001.02.03.433</t>
  </si>
  <si>
    <t>001.02.03.434</t>
  </si>
  <si>
    <t>001.02.03.435</t>
  </si>
  <si>
    <t>001.02.03.436</t>
  </si>
  <si>
    <t>001.02.03.437</t>
  </si>
  <si>
    <t>001.02.03.438</t>
  </si>
  <si>
    <t>001.02.03.439</t>
  </si>
  <si>
    <t>001.02.03.440</t>
  </si>
  <si>
    <t>001.02.03.441</t>
  </si>
  <si>
    <t>001.02.03.442</t>
  </si>
  <si>
    <t>001.02.03.443</t>
  </si>
  <si>
    <t>001.02.03.444</t>
  </si>
  <si>
    <t>001.02.03.445</t>
  </si>
  <si>
    <t>001.02.03.446</t>
  </si>
  <si>
    <t>001.02.03.447</t>
  </si>
  <si>
    <t>001.02.03.448</t>
  </si>
  <si>
    <t>001.02.03.449</t>
  </si>
  <si>
    <t>001.02.03.450</t>
  </si>
  <si>
    <t>001.02.03.451</t>
  </si>
  <si>
    <t>001.02.03.452</t>
  </si>
  <si>
    <t>001.02.03.453</t>
  </si>
  <si>
    <t>001.02.03.454</t>
  </si>
  <si>
    <t>001.02.03.455</t>
  </si>
  <si>
    <t>001.02.03.456</t>
  </si>
  <si>
    <t>001.02.03.457</t>
  </si>
  <si>
    <t>001.02.03.458</t>
  </si>
  <si>
    <t>001.02.03.459</t>
  </si>
  <si>
    <t>001.02.03.460</t>
  </si>
  <si>
    <t>001.02.03.461</t>
  </si>
  <si>
    <t>001.02.03.462</t>
  </si>
  <si>
    <t>Модернизация магистральной тепловой сети С2 – С3 по пер. Столярный</t>
  </si>
  <si>
    <t>Модернизация магистральной тепловой сети С1 - С2, пер. Столярный</t>
  </si>
  <si>
    <t>Модернизация магистральной тепловой сети Е35 - Е36 мкр. Сухово-Дерябихский</t>
  </si>
  <si>
    <t>Реконструкция изоляции магистральных сетей г. Иваново на участке от тк В42 до тк В44</t>
  </si>
  <si>
    <t>Реконструкция изоляции магистральных сетей г. Иваново на участке от тк А50 до тк А51</t>
  </si>
  <si>
    <t>Модернизация магистральной тепловой сети Д64-Д67 ул. Ташкентская</t>
  </si>
  <si>
    <t>Модернизация магистральной тепловой сети Д41 –Д43, ул. Панина</t>
  </si>
  <si>
    <t>Модернизация магистральной тепловой сети Е26-Е29 мкр. Сух- Дерябихский</t>
  </si>
  <si>
    <t>Модернизация магистральной тепловой сети Д20 - Д21, Кохомское шоссе</t>
  </si>
  <si>
    <t>Модернизация магистральной тепловой сети В21 – В22, ул. Станко</t>
  </si>
  <si>
    <t xml:space="preserve">Модернизация магистральной тепловой сети Д14-Д14.02 мкр.Сух.-Деряб мкр. </t>
  </si>
  <si>
    <t>Модернизация магистральной тепловой сети С4/1-С6 ул. Народная</t>
  </si>
  <si>
    <t>Модернизация магистральной тепловой сети В19 – В20, ул. Московская</t>
  </si>
  <si>
    <t>Модернизация магистральной тепловой сети В57-В58/1 ул. Жиделева</t>
  </si>
  <si>
    <t>Модернизация магистральной тепловой сети Д22 - Д23, Кохомское шоссе</t>
  </si>
  <si>
    <t>ПИР. Модернизация магистральной тепловой сети Д30-Д31 ул. Куконковых</t>
  </si>
  <si>
    <t>ПИР. Модернизация магистральной тепловой сети В4-В3 ул. Стрелковая</t>
  </si>
  <si>
    <t>ПИР. Модернизация магистральной тепловой сети В37-В38 ул. Вольная</t>
  </si>
  <si>
    <t>ПИР. Модернизация магистральной тепловой сети В58/1-В62  ул. Дзержинского</t>
  </si>
  <si>
    <t>ПИР. Модернизация магистральной тепловой сети А4-А6 ул. 10-го Августа</t>
  </si>
  <si>
    <t>ПИР. Модернизация магистральной тепловой сети В78-В38 ул. Кузнецова-Вольная</t>
  </si>
  <si>
    <t>ПИР. Модернизация магистральной тепловой сети В55-В57 ул. Жиделева</t>
  </si>
  <si>
    <t>ПИР. Модернизация магистральной тепловой сети В17-В18 ул. Владимирская</t>
  </si>
  <si>
    <t>ПИР. Модернизация магистральной тепловой сети А13-А83 ул. Советская</t>
  </si>
  <si>
    <t>ПИР. Модернизация магистральной тепловой сети А83-А84 ул. Советская</t>
  </si>
  <si>
    <t>ПИР. Модернизация магистральной тепловой сети Д62-Д62/2 ул. Станкостроителей</t>
  </si>
  <si>
    <t>ПИР. Модернизация магистральной тепловой сети Д53-Д54 пр. Строителей</t>
  </si>
  <si>
    <t>ПИР. Модернизация магистральной тепловой сети А6-А8 ул. 10-го Августа</t>
  </si>
  <si>
    <t>ПИР. Модернизация магистральной тепловой сети А84-А85 ул. Советская</t>
  </si>
  <si>
    <t>Модернизация магистральной тепловой сети Д14.02-Д14.04 мкр.Сух- Деряб мкр.</t>
  </si>
  <si>
    <t>Модернизация магистральной тепловой сети В37-В38 ул. Вольная</t>
  </si>
  <si>
    <t>Модернизация магистральной тепловой сети Д14.04-Д14.06 мкр.Сух-Деряб.</t>
  </si>
  <si>
    <t>Модернизация магистральной тепловой сети Д30-Д31 ул. Куконковых</t>
  </si>
  <si>
    <t>Модернизация магистральной тепловой сети В4-В3 ул. Стрелковая</t>
  </si>
  <si>
    <t>Модернизация магистральной тепловой сети В58/1-В62  ул. Дзержинского</t>
  </si>
  <si>
    <t>Модернизация магистральной тепловой сети А4-А6 ул. 10-го Августа</t>
  </si>
  <si>
    <t>Модернизация магистральной тепловой сети В78-В38 ул. Кузнецова-Вольная</t>
  </si>
  <si>
    <t>Модернизация магистральной тепловой сети В17-В18 ул. Владимирская</t>
  </si>
  <si>
    <t>Модернизация магистральной тепловой сети А13-А83 ул. Советская</t>
  </si>
  <si>
    <t>Модернизация магистральной тепловой сети А83-А84 ул. Советская</t>
  </si>
  <si>
    <t>Модернизация магистральной тепловой сети Д62-Д62/2 ул. Станкостроителей</t>
  </si>
  <si>
    <t>Модернизация магистральной тепловой сети Д53-Д54 пр. Строителей</t>
  </si>
  <si>
    <t>Модернизация магистральной тепловой сети А6-А8 ул. 10-го Августа</t>
  </si>
  <si>
    <t>Модернизация магистральной тепловой сети В82-В83  ул. Кузнецова-Менделеева</t>
  </si>
  <si>
    <t>Модернизация магистральной тепловой сети А84-А85 ул. Советская</t>
  </si>
  <si>
    <t>ПИР.Модернизация магистральной тепловой сети В62-В64  ул. Дзержинского</t>
  </si>
  <si>
    <t>ПИР.Модернизация магистральной тепловой сети В28-А102 ул. Театральная</t>
  </si>
  <si>
    <t>ПИР.Модернизация магистральной тепловой сети С8-С9 ул. Колотилова</t>
  </si>
  <si>
    <t>ПИР.Модернизация магистральной тепловой сети Е46-Е47 ул. Куконковых</t>
  </si>
  <si>
    <t>ПИР.Модернизация магистральной тепловой сети В2-В3 ул. Стрелковая</t>
  </si>
  <si>
    <t xml:space="preserve">ПИР.Модернизация магистральной тепловой сети С9-С10  ул. 3-го Интернационала                        </t>
  </si>
  <si>
    <t>ПИР.Модернизация магистральной тепловой сети В89-В88 ул. Герцена-Менделеева</t>
  </si>
  <si>
    <t xml:space="preserve">ПИР.Модернизация магистральной тепловой сети Д68-В137 ул. Ташкентская                             </t>
  </si>
  <si>
    <t xml:space="preserve">ПИР.Модернизация магистральной тепловой сети В124.05-В124.13 ул. Володарского                                                                    </t>
  </si>
  <si>
    <t xml:space="preserve">ПИР.Модернизация магистральной тепловой сети В137-В135 ул. Ташкентская                             </t>
  </si>
  <si>
    <t>ПИР.Модернизация магистральной тепловой сети Д47-Д48 ул. пр. Строителей</t>
  </si>
  <si>
    <t>ПИР.Модернизация магистральной тепловой сети Д49-Д50 пр. Строителей</t>
  </si>
  <si>
    <t>ПИР.Модернизация магистральной тепловой сети от A-91 до A-95 ул. Советская</t>
  </si>
  <si>
    <t>ПИР.Модернизация магистральной тепловой сети Д62-Д64 ул. Ташкентская</t>
  </si>
  <si>
    <t>Модернизация магистральной тепловой сети В55-В57 ул. Жиделева</t>
  </si>
  <si>
    <t>Модернизация магистральной тепловой сети Д15-Д16 мкр. Сух- Дерябихский</t>
  </si>
  <si>
    <t>Модернизация магистральной тепловой сети В62-В64  ул. Дзержинского</t>
  </si>
  <si>
    <t>Модернизация магистральной тепловой сети В28-А102 ул. Театральная</t>
  </si>
  <si>
    <t>Модернизация магистральной тепловой сети С8-С9 ул. Колотилова</t>
  </si>
  <si>
    <t>Модернизация магистральной тепловой сети Е46-Е47 ул. Куконковых</t>
  </si>
  <si>
    <t>Модернизация магистральной тепловой сети В2-В3 ул. Стрелковая</t>
  </si>
  <si>
    <t xml:space="preserve">Модернизация магистральной тепловой сети С9-С10  ул. 3-го Интернационала                        </t>
  </si>
  <si>
    <t>Модернизация магистральной тепловой сети В89-В88 ул. Герцена-Менделеева</t>
  </si>
  <si>
    <t xml:space="preserve">Модернизация магистральной тепловой сети Д68-В137 ул. Ташкентская                             </t>
  </si>
  <si>
    <t xml:space="preserve">Модернизация магистральной тепловой сети В124.05-В124.13 ул. Володарского                                                                    </t>
  </si>
  <si>
    <t xml:space="preserve">Модернизация магистральной тепловой сети В137-В135 ул. Ташкентская                             </t>
  </si>
  <si>
    <t>Модернизация магистральной тепловой сети Д47-Д48 ул. пр. Строителей</t>
  </si>
  <si>
    <t>Модернизация магистральной тепловой сети Д49-Д50 пр. Строителей</t>
  </si>
  <si>
    <t>Модернизация магистральной тепловой сети от A-91 до A-95 ул. Советская</t>
  </si>
  <si>
    <t>Модернизация магистральной тепловой сети Д62-Д64 ул. Ташкентская</t>
  </si>
  <si>
    <t>ПИР. Модернизация магистральной тепловой сети Е29-Е30 Кохомское шоссе</t>
  </si>
  <si>
    <t>ПИР. Модернизация магистральной тепловой сети С10-С11 ул. 3-го Интернационала</t>
  </si>
  <si>
    <t xml:space="preserve">ПИР. Модернизация магистральной тепловой сети В17-В15/1 ул. Владимирская </t>
  </si>
  <si>
    <t>ПИР. Модернизация магистральной тепловой сети Д72-Д74 ул. Любимова</t>
  </si>
  <si>
    <t>ПИР. Модернизация магистральной тепловой сети В41-В42 ул. Вольная</t>
  </si>
  <si>
    <t>ПИР. Модернизация магистральной тепловой сети В66-В68 ул. Войкова</t>
  </si>
  <si>
    <t>ПИР. Модернизация магистральной тепловой сети Д24-Д26 ул. Куконковых</t>
  </si>
  <si>
    <t>ПИР. Модернизация магистральной тепловой сети C-17 до C-17.02 пр. Шереметевский</t>
  </si>
  <si>
    <t>ПИР. Модернизация магистральной тепловой сети В120-В121 Ду 500, ул. Московская</t>
  </si>
  <si>
    <t>ПИР. Модернизация магистральной тепловой сети В65-В66 ул. Войкова</t>
  </si>
  <si>
    <t>ПИР. Модернизация магистральной тепловой сети В135/1-В134 ул. Ташкентская</t>
  </si>
  <si>
    <t>ПИР. Модернизация магистральной тепловой сети Д54-Д55 пр. Строителей</t>
  </si>
  <si>
    <t>ПИР. Модернизация магистральной тепловой сети Д55-Д56 пр. Строителей</t>
  </si>
  <si>
    <t>Модернизация магистральной тепловой сети С4-С4/1 пер. Столярный</t>
  </si>
  <si>
    <t>Модернизация магистральной тепловой сети Е29-Е30 Кохомское шоссе</t>
  </si>
  <si>
    <t>Модернизация магистральной тепловой сети С10-С11 ул. 3-го Интернационала</t>
  </si>
  <si>
    <t xml:space="preserve">Модернизация магистральной тепловой сети В17-В15/1 ул. Владимирская </t>
  </si>
  <si>
    <t>Модернизация магистральной тепловой сети Д72-Д74 ул. Любимова</t>
  </si>
  <si>
    <t>Модернизация магистральной тепловой сети В41-В42 ул. Вольная</t>
  </si>
  <si>
    <t>Модернизация магистральной тепловой сети В66-В68 ул. Войкова</t>
  </si>
  <si>
    <t>Модернизация магистральной тепловой сети Д24-Д26 ул. Куконковых</t>
  </si>
  <si>
    <t>Модернизация магистральной тепловой сети C-17 до C-17.02 пр. Шереметевский</t>
  </si>
  <si>
    <t>Модернизация магистральной тепловой сети В120-В121 Ду 500, ул. Московская</t>
  </si>
  <si>
    <t>Модернизация магистральной тепловой сети В65-В66 ул. Войкова</t>
  </si>
  <si>
    <t>Модернизация магистральной тепловой сети В135/1-В134 ул. Ташкентская</t>
  </si>
  <si>
    <t>Модернизация магистральной тепловой сети Д54-Д55 пр. Строителей</t>
  </si>
  <si>
    <t>Модернизация магистральной тепловой сети Д55-Д56 пр. Строителей</t>
  </si>
  <si>
    <t xml:space="preserve">ПИР. Модернизация магистральной тепловой сети В64-В65 ул. Войкова                                 </t>
  </si>
  <si>
    <t>ПИР.Модернизация магистральной тепловой сети Д74-Д75 ул. Любимова</t>
  </si>
  <si>
    <t>ПИР.Модернизация магистральной тепловой сети В34-В35 ул. Мархлевского</t>
  </si>
  <si>
    <t>ПИР.Модернизация магистральной тепловой сети Д19.2-Д20 Кохомское шоссе</t>
  </si>
  <si>
    <t>ПИР.Модернизация магистральной тепловой сети Е16-Е17 г.Кохма ул. Владимирская</t>
  </si>
  <si>
    <t>ПИР.Модернизация магистральной тепловой сети В22-В24 ул. Варенцовой</t>
  </si>
  <si>
    <t>ПИР.Модернизация магистральной тепловой сети Д56-Д58 пр. строителей</t>
  </si>
  <si>
    <t>ПИР.Модернизация магистральной тепловой сети Д29-Д30 ул. Куконковых</t>
  </si>
  <si>
    <t xml:space="preserve">ПИР.Модернизация магистральной тепловой сети ПНС4-Д153 ул. Куконковых                             </t>
  </si>
  <si>
    <t>ПИР.Модернизация магистральной тепловой сети Д52-Д53 пр. Строителей</t>
  </si>
  <si>
    <t>ПИР.Модернизация магистральной тепловой сети А59-А61 ул. Гнедина</t>
  </si>
  <si>
    <t>ПИР.Модернизация магистральной тепловой сети В1-В2 ул. Стрелковая</t>
  </si>
  <si>
    <t xml:space="preserve">Модернизация магистральной тепловой сети В64-В65 ул. Войкова                                 </t>
  </si>
  <si>
    <t>Модернизация магистральной тепловой сети Д74-Д75 ул. Любимова</t>
  </si>
  <si>
    <t>Модернизация магистральной тепловой сети В34-В35 ул. Мархлевского</t>
  </si>
  <si>
    <t>Модернизация магистральной тепловой сети Д19.2-Д20 Кохомское шоссе</t>
  </si>
  <si>
    <t>Модернизация магистральной тепловой сети Е16-Е17 г.Кохма ул. Владимирская</t>
  </si>
  <si>
    <t>Модернизация магистральной тепловой сети В22-В24 ул. Варенцовой</t>
  </si>
  <si>
    <t>Модернизация магистральной тепловой сети Д56-Д58 пр. строителей</t>
  </si>
  <si>
    <t>Модернизация магистральной тепловой сети Д29-Д30 ул. Куконковых</t>
  </si>
  <si>
    <t xml:space="preserve">Модернизация магистральной тепловой сети ПНС4-Д153 ул. Куконковых                             </t>
  </si>
  <si>
    <t>Модернизация магистральной тепловой сети Д52-Д53 пр. Строителей</t>
  </si>
  <si>
    <t>Модернизация магистральной тепловой сети А59-А61 ул. Гнедина</t>
  </si>
  <si>
    <t>Модернизация магистральной тепловой сети В1-В2 ул. Стрелковая</t>
  </si>
  <si>
    <t>ПИР. Модернизация магистральной тепловой сети C-50.16 до C-50.20 ул. 10 Проезд</t>
  </si>
  <si>
    <t>ПИР. Модернизация магистральной тепловой сети А22-А22/1 пер. Подгорный</t>
  </si>
  <si>
    <t>ПИР. Модернизация магистральной тепловой сети Е30-Д19, Кохомское шоссе</t>
  </si>
  <si>
    <t>Модернизация магистральной тепловой сети C-50.16 до C-50.20 ул. 10 Проезд</t>
  </si>
  <si>
    <t>Модернизация магистральной тепловой сети А22-А22/1 пер. Подгорный</t>
  </si>
  <si>
    <t>Модернизация магистральной тепловой сети Е30-Д19, Кохомское шоссе</t>
  </si>
  <si>
    <t>ПИР. Модернизация магистральной тепловой сети ПНС-7 до D-24 Кохомское шоссе</t>
  </si>
  <si>
    <t>ПИР.Модернизация магистральной тепловой сети от A-3 до A-3.06 ул. Лакина</t>
  </si>
  <si>
    <t>ПИР.Модернизация магистральной тепловой сети A-3.06 до A-3.10 ул. Лакина</t>
  </si>
  <si>
    <t>Модернизация магистральной тепловой сети ПНС-7 до D-24 Кохомское шоссе</t>
  </si>
  <si>
    <t>Модернизация магистральной тепловой сети от A-3 до A-3.06 ул. Лакина</t>
  </si>
  <si>
    <t>Модернизация магистральной тепловой сети A-3.06 до A-3.10 ул. Лакина</t>
  </si>
  <si>
    <t>ПИР. Модернизация магистральной тепловой A-26 до A-27 ул. Калинина</t>
  </si>
  <si>
    <t>ПИР. Модернизация магистральной тепловой сети A-25.22 до A-25.10 ул. Батурина</t>
  </si>
  <si>
    <t>ПИР. Модернизация магистральной тепловой B-134 до B-133 ул. Ташкентская</t>
  </si>
  <si>
    <t>Модернизация магистральной тепловой A-26 до A-27 ул. Калинина</t>
  </si>
  <si>
    <t>Модернизация магистральной тепловой сети A-25.22 до A-25.10 ул. Батурина</t>
  </si>
  <si>
    <t>Модернизация магистральной тепловой B-134 до B-133 ул. Ташкентская</t>
  </si>
  <si>
    <t>ПИР. Модернизация магистральной тепловой A-32 до A-33 ул. Калинина</t>
  </si>
  <si>
    <t>ПИР. Модернизация магистральной тепловой A-37 до A-38 ул. Калинина</t>
  </si>
  <si>
    <t>ПИР. Модернизация магистральной тепловой A-87 до A-88 ул. Советская</t>
  </si>
  <si>
    <t>Модернизация магистральной тепловой A-32 до A-33 ул. Калинина</t>
  </si>
  <si>
    <t>Модернизация магистральной тепловой A-37 до A-38 ул. Калинина</t>
  </si>
  <si>
    <t>Модернизация магистральной тепловой A-87 до A-88 ул. Советская</t>
  </si>
  <si>
    <t>ПИР. Модернизация магистральной тепловой от C-31 до C-32 ул. Хрустальная</t>
  </si>
  <si>
    <t>ПИР. Модернизация магистральной тепловой от ПНС-N 1 до A-49/01 пер. Темный</t>
  </si>
  <si>
    <t>ПИР. Модернизация магистральной тепловой от ПНС-N 1 до А-50 пер. Темный</t>
  </si>
  <si>
    <t>ПИР. Модернизация магистральной тепловой от D-117 до D-60.10 ул. Лежневская</t>
  </si>
  <si>
    <t>ПИР. Модернизация магистральной тепловой от B-124.01 до B-124.03 ул. Майорова</t>
  </si>
  <si>
    <t>Модернизация магистральной тепловой от C-31 до C-32 ул. Хрустальная</t>
  </si>
  <si>
    <t>Модернизация магистральной тепловой от ПНС-N 1 до A-49/01 пер. Темный</t>
  </si>
  <si>
    <t>Модернизация магистральной тепловой от ПНС-N 1 до А-50 пер. Темный</t>
  </si>
  <si>
    <t>Модернизация магистральной тепловой от D-117 до D-60.10 ул. Лежневская</t>
  </si>
  <si>
    <t>Модернизация магистральной тепловой от B-124.01 до B-124.03 ул. Майорова</t>
  </si>
  <si>
    <t>ПИР. Модернизация магистральной тепловой сети D-45/1 до D-47 пр. Строителей</t>
  </si>
  <si>
    <t>ПИР. Модернизация магистральной тепловой сети от A-100 до A-102 ул. Степанова</t>
  </si>
  <si>
    <t>ПИР. Модернизация магистральной тепловой сети A-25.20 до A-25.22 ул. Батурина</t>
  </si>
  <si>
    <t>Модернизация магистральной тепловой сети D-45/1 до D-47 пр. Строителей</t>
  </si>
  <si>
    <t>Модернизация магистральной тепловой сети от A-100 до A-102 ул. Степанова</t>
  </si>
  <si>
    <t>Модернизация магистральной тепловой сети A-25.20 до A-25.22 ул. Батурина</t>
  </si>
  <si>
    <t>ПИР. Модернизация магистральной тепловой от К-2 до C-1, тер. ППЖТ-2</t>
  </si>
  <si>
    <t>ПИР. Модернизация магистральной тепловой сети В121-В122 ул. К.Петрачкова</t>
  </si>
  <si>
    <t>ПИР. Модернизация магистральной тепловой сети К-5 до C-31 ул. Хрустальная</t>
  </si>
  <si>
    <t>ПИР. Модернизация магистральной тепловой сети A-33 до A-34 ул. Калинина</t>
  </si>
  <si>
    <t>Модернизация магистральной тепловой от К-2 до C-1, тер. ППЖТ-2</t>
  </si>
  <si>
    <t>Модернизация магистральной тепловой сети В121-В122 ул. К.Петрачкова</t>
  </si>
  <si>
    <t>Модернизация магистральной тепловой сети К-5 до C-31 ул. Хрустальная</t>
  </si>
  <si>
    <t>Модернизация магистральной тепловой сети A-33 до A-34 ул. Калинина</t>
  </si>
  <si>
    <t>ПИР. Модернизация магистральной тепловой сети В122-В124 ул. К.Петрачкова</t>
  </si>
  <si>
    <t>ПИР. Модернизация магистральной тепловой сети A-24 до A-26 ул. Калинина</t>
  </si>
  <si>
    <t>ПИР. Модернизация магистральной тепловой сети B-6 до B-138 ул. Смирнова</t>
  </si>
  <si>
    <t>Модернизация магистральной тепловой сети В122-В124 ул. К.Петрачкова</t>
  </si>
  <si>
    <t>Модернизация магистральной тепловой сети A-24 до A-26 ул. Калинина</t>
  </si>
  <si>
    <t>Модернизация магистральной тепловой сети B-6 до B-138 ул. Смирнова</t>
  </si>
  <si>
    <t>ПИР. Модернизация магистральной тепловой сети A-36 до A-37 ул. Калинина</t>
  </si>
  <si>
    <t>ПИР. Модернизация магистральной тепловой сети A-28 до B-47.11 ул. Демидова</t>
  </si>
  <si>
    <t>ПИР. Модернизация магистральной тепловой сети A-28 до A-29 ул. Калинина</t>
  </si>
  <si>
    <t>ПИР. Модернизация магистральной тепловой сети C-21.76 до A-31 ул. Комсомольская</t>
  </si>
  <si>
    <t>Модернизация магистральной тепловой сети A-36 до A-37 ул. Калинина</t>
  </si>
  <si>
    <t>Модернизация магистральной тепловой сети A-28 до B-47.11 ул. Демидова</t>
  </si>
  <si>
    <t>Модернизация магистральной тепловой сети A-28 до A-29 ул. Калинина</t>
  </si>
  <si>
    <t>Модернизация магистральной тепловой сети C-21.76 до A-31 ул. Комсомольская</t>
  </si>
  <si>
    <t>ПИР. D-11 до D-12 Ивановский район д. Ясюниха</t>
  </si>
  <si>
    <t>001.02.03.211</t>
  </si>
  <si>
    <t>001.02.03.212</t>
  </si>
  <si>
    <t>001.02.03.213</t>
  </si>
  <si>
    <t>001.02.03.214</t>
  </si>
  <si>
    <t>001.02.03.215</t>
  </si>
  <si>
    <t>001.02.03.216</t>
  </si>
  <si>
    <t>001.02.03.217</t>
  </si>
  <si>
    <t>001.02.03.218</t>
  </si>
  <si>
    <t>001.02.03.219</t>
  </si>
  <si>
    <t>001.02.03.220</t>
  </si>
  <si>
    <t>001.02.03.221</t>
  </si>
  <si>
    <t>001.02.03.222</t>
  </si>
  <si>
    <t>001.02.03.223</t>
  </si>
  <si>
    <t>001.02.03.224</t>
  </si>
  <si>
    <t>001.02.03.225</t>
  </si>
  <si>
    <t>001.02.03.226</t>
  </si>
  <si>
    <t>001.02.03.227</t>
  </si>
  <si>
    <t>001.02.03.228</t>
  </si>
  <si>
    <t>001.02.03.229</t>
  </si>
  <si>
    <t>001.02.03.230</t>
  </si>
  <si>
    <t>001.02.03.231</t>
  </si>
  <si>
    <t>001.02.03.232</t>
  </si>
  <si>
    <t>001.02.03.233</t>
  </si>
  <si>
    <t>001.02.03.234</t>
  </si>
  <si>
    <t>001.02.03.235</t>
  </si>
  <si>
    <t>001.02.03.236</t>
  </si>
  <si>
    <t>001.02.03.237</t>
  </si>
  <si>
    <t>001.02.03.238</t>
  </si>
  <si>
    <t>001.02.03.239</t>
  </si>
  <si>
    <t>001.02.03.240</t>
  </si>
  <si>
    <t>001.02.03.241</t>
  </si>
  <si>
    <t>001.02.03.242</t>
  </si>
  <si>
    <t>001.02.03.243</t>
  </si>
  <si>
    <t>001.02.03.244</t>
  </si>
  <si>
    <t>001.02.03.245</t>
  </si>
  <si>
    <t>001.02.03.246</t>
  </si>
  <si>
    <t>001.02.03.247</t>
  </si>
  <si>
    <t>001.02.03.248</t>
  </si>
  <si>
    <t>001.02.03.249</t>
  </si>
  <si>
    <t>001.02.03.250</t>
  </si>
  <si>
    <t>001.02.03.251</t>
  </si>
  <si>
    <t>001.02.03.252</t>
  </si>
  <si>
    <t>001.02.03.253</t>
  </si>
  <si>
    <t>001.02.03.254</t>
  </si>
  <si>
    <t>001.02.03.255</t>
  </si>
  <si>
    <t>001.02.03.256</t>
  </si>
  <si>
    <t>001.02.03.257</t>
  </si>
  <si>
    <t>001.02.03.258</t>
  </si>
  <si>
    <t>001.02.03.259</t>
  </si>
  <si>
    <t>001.02.03.260</t>
  </si>
  <si>
    <t>001.02.03.261</t>
  </si>
  <si>
    <t>001.02.03.262</t>
  </si>
  <si>
    <t>001.02.03.263</t>
  </si>
  <si>
    <t>001.02.03.264</t>
  </si>
  <si>
    <t>001.02.03.265</t>
  </si>
  <si>
    <t>001.02.03.266</t>
  </si>
  <si>
    <t>001.02.03.267</t>
  </si>
  <si>
    <t>001.02.03.268</t>
  </si>
  <si>
    <t>001.02.03.269</t>
  </si>
  <si>
    <t>001.02.03.270</t>
  </si>
  <si>
    <t>001.02.03.271</t>
  </si>
  <si>
    <t>001.02.03.272</t>
  </si>
  <si>
    <t>001.02.03.273</t>
  </si>
  <si>
    <t>001.02.03.274</t>
  </si>
  <si>
    <t>001.02.03.275</t>
  </si>
  <si>
    <t>001.02.03.276</t>
  </si>
  <si>
    <t>001.02.03.277</t>
  </si>
  <si>
    <t>001.02.03.278</t>
  </si>
  <si>
    <t>001.02.03.279</t>
  </si>
  <si>
    <t>001.02.03.280</t>
  </si>
  <si>
    <t>001.02.03.281</t>
  </si>
  <si>
    <t>001.02.03.282</t>
  </si>
  <si>
    <t>001.02.03.283</t>
  </si>
  <si>
    <t>001.02.03.284</t>
  </si>
  <si>
    <t>001.02.03.285</t>
  </si>
  <si>
    <t>001.02.03.286</t>
  </si>
  <si>
    <t>001.02.03.287</t>
  </si>
  <si>
    <t>001.02.03.288</t>
  </si>
  <si>
    <t>001.02.03.289</t>
  </si>
  <si>
    <t>001.02.03.290</t>
  </si>
  <si>
    <t>001.02.03.291</t>
  </si>
  <si>
    <t>001.02.03.292</t>
  </si>
  <si>
    <t>001.02.03.293</t>
  </si>
  <si>
    <t>001.02.03.294</t>
  </si>
  <si>
    <t>001.02.03.295</t>
  </si>
  <si>
    <t>001.02.03.296</t>
  </si>
  <si>
    <t>001.02.03.297</t>
  </si>
  <si>
    <t>001.02.03.298</t>
  </si>
  <si>
    <t>001.02.03.299</t>
  </si>
  <si>
    <t>001.02.03.300</t>
  </si>
  <si>
    <t>001.02.03.301</t>
  </si>
  <si>
    <t>001.02.03.302</t>
  </si>
  <si>
    <t>001.02.03.303</t>
  </si>
  <si>
    <t>001.02.03.304</t>
  </si>
  <si>
    <t>001.02.03.305</t>
  </si>
  <si>
    <t>001.02.03.306</t>
  </si>
  <si>
    <t>001.02.03.307</t>
  </si>
  <si>
    <t>001.02.03.308</t>
  </si>
  <si>
    <t>001.02.03.309</t>
  </si>
  <si>
    <t>001.02.03.310</t>
  </si>
  <si>
    <t>001.02.03.311</t>
  </si>
  <si>
    <t>001.02.03.312</t>
  </si>
  <si>
    <t>001.02.03.313</t>
  </si>
  <si>
    <t>001.02.03.314</t>
  </si>
  <si>
    <t>001.02.03.315</t>
  </si>
  <si>
    <t>001.02.03.316</t>
  </si>
  <si>
    <t>D-  3. - D-  18 (по обратному трубопроводу)</t>
  </si>
  <si>
    <t>Строительство участка тепловой сети 2Ду 150 мм протяженностью 150 м для переключения потребителей котельной ИБХР ФКУ «ЦОУМТС МВД России» и котельной ООО «Теплоснаб-2010» на ИвТЭЦ-2</t>
  </si>
  <si>
    <t>Строительство участка тепловой сети 2Ду 200 мм протяженностью 650 м для переключения потребителей котельной ООО «Теплоснаб-2010» на ИвТЭЦ-2</t>
  </si>
  <si>
    <t>6.2</t>
  </si>
  <si>
    <t>Реконструкция участка тепловой сети с увеличением диаметра с 2Ду 300 на 2Ду 400 протяженностью 880 м</t>
  </si>
  <si>
    <t>001.02.02.097</t>
  </si>
  <si>
    <t>001.02.02.098</t>
  </si>
  <si>
    <t>001.02.02.100</t>
  </si>
  <si>
    <t>Строительство ЦТП с понижением температурного графика для переключения потребителей котельной ИБХР ФКУ «ЦОУМТС МВД России» и котельной ООО «Теплоснаб-2010» на ИвТЭЦ-2</t>
  </si>
  <si>
    <t>6.3</t>
  </si>
  <si>
    <t>001.02.08.332</t>
  </si>
  <si>
    <t>Мероприятия на тепловых сетях ПАО «Т Плюс», предусмотренные предыдущей актуализацией схемы теплоснабжения г. Иваново</t>
  </si>
  <si>
    <t>С вопросами звонить:
- по п. 1.2-1.8 - Подобный Сергей Викторович, тел. +7(920)769-60-03
- по п. 1.9-1.11 - Нахимчук Валентина Владимировна, тел. +7(921)978-24-55</t>
  </si>
  <si>
    <t>С вопросами звонить:
- по п. 2.2-2.11, 2.14-2.24 - Подобный Сергей Викторович, тел. +7(920)769-60-03
- по п. 2.12-2.13 - Зарядов Петр Алексеевич, тел. +7(915)123-17-80</t>
  </si>
  <si>
    <t>С вопросами звонить:
- по п. 3.2-3.4, 3.6-3.12, 3.15-3.18 - Подобный Сергей Викторович, тел. +7(920)769-60-03
- по п. 3.5, 3.13-3.14 - Зарядов Петр Алексеевич, тел. +7(915)123-17-80</t>
  </si>
  <si>
    <t>С вопросами звонить:
- Зарядов Петр Алексеевич, тел. +7(915)123-17-80</t>
  </si>
  <si>
    <t>С вопросами звонить:
- Подобный Сергей Викторович, тел. +7(920)769-60-03</t>
  </si>
  <si>
    <t>Реновация тепловых сетей, выработавших ресурс на тепловых сетях ЗАО «ИвТБС» в 2022-2035</t>
  </si>
  <si>
    <t>ИвТЭЦ-2, ИвТЭЦ-3</t>
  </si>
  <si>
    <t>2022-2035</t>
  </si>
  <si>
    <t>Мероприятия на тепловых сетях ЗАО «ИвТБС», предусмотренные предыдущей актуализацией схемы теплоснабжения г. Иваново</t>
  </si>
  <si>
    <t>Мероприятия на тепловых сетях АО «ИвГТЭ», предусмотренные предыдущей актуализацией схемы теплоснабжения г. Иваново</t>
  </si>
  <si>
    <t>Мероприятия на тепловых сетях ЗАО «УП ЖКХ», предусмотренные предыдущей актуализацией схемы теплоснабжения г. Иваново</t>
  </si>
  <si>
    <t>Строительство участка тепловой сети 2Ду 200 мм протяженностью 250 м для подключения потребителей котельной АО «ИСМА»на котельную ООО «ТЭС»</t>
  </si>
  <si>
    <t>6.4</t>
  </si>
  <si>
    <t>001.02.02.099</t>
  </si>
  <si>
    <t>Реконструкция ПНС пp. Бакинский, 57А</t>
  </si>
  <si>
    <t>001.02.07.332</t>
  </si>
  <si>
    <t>10.1</t>
  </si>
  <si>
    <t>Реновация тепловых сетей, выработавших ресурс на тепловых сетях ЗАО «УП ЖКХ» в 2022-2035</t>
  </si>
  <si>
    <t>Котельная ИБХР ФКУ «ЦОУМТС МВД России», Котельная ООО «ТЭС»</t>
  </si>
  <si>
    <t>Мероприятия на тепловых сетях ООО «Купол», предусмотренные предыдущей актуализацией схемы теплоснабжения г. Иваново</t>
  </si>
  <si>
    <t>Реновация тепловых сетей, выработавших ресурс на тепловых сетях ООО «Купол» в 2022-2035</t>
  </si>
  <si>
    <t>Реновация тепловых сетей, выработавших ресурс на тепловых сетях ООО «Энергосервисная компания» в 2022-2035</t>
  </si>
  <si>
    <t>Мероприятия на тепловых сетях ООО «Энергосервисная компания», предусмотренные предыдущей актуализацией схемы теплоснабжения г. Иваново</t>
  </si>
  <si>
    <t>Мероприятия на тепловых сетях ООО «Энергосетьком», предусмотренные предыдущей актуализацией схемы теплоснабжения г. Иваново</t>
  </si>
  <si>
    <t>Реновация тепловых сетей, выработавших ресурс на тепловых сетях ООО «Энергосетьком» в 2022-2035</t>
  </si>
  <si>
    <t>Данные (при наличии)  необходимы за период 2017-2021 гг.</t>
  </si>
  <si>
    <t>Ивановская ТЭЦ-3. Техническое перевооружение электролизной установки</t>
  </si>
  <si>
    <t>Ивановская ТЭЦ-3. ПИР Оснащение ИТСО ИвТЭЦ-3</t>
  </si>
  <si>
    <t>Ивановская ТЭЦ-3. CМР. Модернизация системы оперативно-диспетчерской и громкоговорящей связи ИвТЭЦ-3</t>
  </si>
  <si>
    <t>Ивановская ТЭЦ-3. СМР. Модернизация технологической СКС ИвТЭЦ-3</t>
  </si>
  <si>
    <t>Ивановская ТЭЦ-3. ОНМ. Приобретение телекоммуникационного оборудования, ИвТЭЦ-3</t>
  </si>
  <si>
    <t>Ивановская ТЭЦ-3. ОНМ. Приобретение рабочих станций промышленного исполнения на щитах управления ИвТЭЦ-3</t>
  </si>
  <si>
    <t>Ивановская ТЭЦ-3. СМР. Модернизация системы гарантированного электропитания ЦОД, Узла связи ИвТЭЦ-3</t>
  </si>
  <si>
    <t>Ивановская ТЭЦ-3. ОНМ. Приобретение ИБП для ИвТЭЦ-3</t>
  </si>
  <si>
    <t>Ивановская ТЭЦ-3. СМР. Создание системы мониторинга технического состояния инженерной инфраструктуры для ИвТЭЦ-3</t>
  </si>
  <si>
    <t>Ивановская ТЭЦ-3. ПИР.СМР. Создание системы технологического видеонаблюдения на ИвТЭЦ-3</t>
  </si>
  <si>
    <t>Ивановская ТЭЦ-3. Техническое перевооружение кровли и фонаря КО главного корпуса ИвТЭЦ-3</t>
  </si>
  <si>
    <t>Ивановская ТЭЦ-3. Техническое перевооружение ж/д путей для перевозки опасных грузов</t>
  </si>
  <si>
    <t>Ивановская ТЭЦ-3. Техническое перевооружение мазутного хозяйства (приведение к требованиям ФНМ)</t>
  </si>
  <si>
    <t>Ивановская ТЭЦ-3. Тех. пер лифта в башне пересыпки ГК ИвТЭЦ-3 ПИР и СМР</t>
  </si>
  <si>
    <t>Ивановская ТЭЦ-3.  Техническое перевооружение ММХ ТЭЦ-3 (устранение крена МБ)</t>
  </si>
  <si>
    <t>Ивановская ТЭЦ-3. Установка дуговой защиты секций КРУ-6 ИвТЭЦ-3</t>
  </si>
  <si>
    <t>Ивановская ТЭЦ-3. Техническое перевооружение градирни ст.№3</t>
  </si>
  <si>
    <t>Ивановская ТЭЦ-3. 1.1.9. Модернизация регистратора аварийных событий "Парма" ИвТЭЦ-3</t>
  </si>
  <si>
    <t xml:space="preserve">Ивановская ТЭЦ-3. 1.1.10. Модернизация системы связи и телемеханики ИвТЭЦ-3 </t>
  </si>
  <si>
    <t>Ивановская ТЭЦ-3. 1.1.11. Модернизация противопожарного оборудования и сигнализации ИвТЭЦ-3 (приведение к требованиям ВНП) "под ключ"</t>
  </si>
  <si>
    <t>Ивановская ТЭЦ-3. 1.1.12. Техническое перевооружение мазутного хозяйства ТЭЦ-3 (площадка подогревателей, огневой клапан вентиляции)</t>
  </si>
  <si>
    <t>Ивановская ТЭЦ-3. 1.1.13. Техническое перевооружение зданий (устранение замечаний по результатам ЭПБ)</t>
  </si>
  <si>
    <t>Ивановская ТЭЦ-3. 1.1.14. Техническое перевооружение Очистныхсооружений ИвТЭЦ-3</t>
  </si>
  <si>
    <t>Ивановская ТЭЦ-3. 2.1.1. Техническое перевооружение 1 ступени ВЗП (нижние куба), воздуховода горячего воздуха тракт В котла ТП-87 ст.№2</t>
  </si>
  <si>
    <t>Ивановская ТЭЦ-3. 2.1.2. Техническое перевооружение замена боковых экранов от нижних коллекторов до отм.+21м., 4 ст.КПП и воздуховода горячего воздуха трактВ котла ТП-87 ст.№5</t>
  </si>
  <si>
    <t>Ивановская ТЭЦ-3. 2.1.3. Техническое перевооружение к/а ТП-87 ст. №3 ПИР и СМР (замена труб фронтового экрана от отм. +21 до отм. +32)</t>
  </si>
  <si>
    <t>Ивановская ТЭЦ-3. 2.1.4. Техническое перевооружение к/а ТП-87 ст. №4 ПИР и СМР (замена труб фронтового экрана от отм. +7,4 до отм. +21)</t>
  </si>
  <si>
    <t>Ивановская ТЭЦ-3. 2.1.5. Техническое перевооружение КВГМ-100 ст. №4 с заменой экранных труб и пакетов змеевиков конвективной части</t>
  </si>
  <si>
    <t>Ивановская ТЭЦ-3. 2.1.6. Техническое перевооружение к/а ТП-87 ст. №2 с заменой поверхностей нагрева (ШПП, 4ст. 90,892 тн)</t>
  </si>
  <si>
    <t>Ивановская ТЭЦ-3. 2.1.7. Техническое перевооружение к/а ТП-87 ст. №2 с заменой поверхностей нагрева (2,3,4ст. 133,544 тн)</t>
  </si>
  <si>
    <t>Ивановская ТЭЦ-3. 2.1.8. Техническое перевооружение к/а ТП-87 ст. №3 с заменой поверхностей нагрева (ШПП, 4ст. 90,892 тн)</t>
  </si>
  <si>
    <t>Ивановская ТЭЦ-3. 2.1.9. Техническое перевооружение к/а ТП-87 ст. №3 с заменой поверхностей нагрева (2,3,4ст. 133,544 тн)</t>
  </si>
  <si>
    <t>Ивановская ТЭЦ-3. 2.1.10. Техническое перевооружение к/а ТП-87 ст. №4 с заменой поверхностей нагрева (ШПП, 4ст. 90,892 тн)</t>
  </si>
  <si>
    <t>Ивановская ТЭЦ-3. 2.1.11. Техническое перевооружение к/а ТП-87 ст. №4 с заменой поверхностей нагрева (2,3,4ст. 133,544 тн))</t>
  </si>
  <si>
    <t>Ивановская ТЭЦ-3. 2.1.12. Техническое перевооружение ГРП ИвТЭЦ-3</t>
  </si>
  <si>
    <t>Ивановская ТЭЦ-3. 2.1.13. Техническое перевооружение аккумуляторной батареи №3</t>
  </si>
  <si>
    <t>Ивановская ТЭЦ-3. 2.1.14. Приобретение ОНТМ ИвТЭЦ-3</t>
  </si>
  <si>
    <t>Ивановская ТЭЦ-3. 2.1.15. Аттестация технологии сварки</t>
  </si>
  <si>
    <t>Ивановская ТЭЦ-3. 2.1.39. Построение системы автоматизированного расчета ТЭП ТЭЦ-3</t>
  </si>
  <si>
    <t>Ивановская ТЭЦ-3. 2.1.40. Расширение АСУТП к/а ст. № 2 Ивановской ТЭЦ-3</t>
  </si>
  <si>
    <t>Ивановская ТЭЦ-3. 2.1.6. Техническое перевооружение масляных выключателей трансформатора 1ТР ТЭЦ3</t>
  </si>
  <si>
    <t>Ивановская ТЭЦ-3. Техническое перевооружение системы потолочного освещения в зданиикотельного, турбинного, скрубберного отделений КТЦ Ивановской ТЭЦ-3 наэнергосберегающее светодиодное</t>
  </si>
  <si>
    <t>Ивановская ТЭЦ-3. 2.1.18. Техническое перевооружение "под ключ" ЭГП турбины ПТ-80 ст. №4</t>
  </si>
  <si>
    <t>Ивановская ТЭЦ-3. 2.1.19. Техническое перевооружение электролизной установки "под ключ"</t>
  </si>
  <si>
    <t>Ивановская ТЭЦ-3. 2.1.20. Техническое перевооружение системы возбуждения генератора ТВФ-120-2 ст. №2 с заменой на микропроцессорное</t>
  </si>
  <si>
    <t>Ивановская ТЭЦ-3. 2.1.21. Техническое перевооружение теплофикационного комплекса (установка современных подпорных и сетевых насосов, реконструкция арматуры)</t>
  </si>
  <si>
    <t xml:space="preserve">Ивановская ТЭЦ-3. 2.1.22. Реконструкция напорных трубопроводов СН -2А,Б,В,Г,Д с монтажом линий байпасов напорных задвижек </t>
  </si>
  <si>
    <t>Ивановская ТЭЦ-3. 2.1.24. Техническое перевооружение оборудования поперечных связей (паропровод острого пара)</t>
  </si>
  <si>
    <t>Ивановская ТЭЦ-3. Модернизация системы связи и телемеханики</t>
  </si>
  <si>
    <t>Ивановская ТЭЦ-3. 2.1.26. Техническое перевооружение мазутонасосной. Замена насосного оборудования (ст. №№ ОМН-2 м ОМН-1)</t>
  </si>
  <si>
    <t>Ивановская ТЭЦ-3. 2.1.27. Техническое перевооружение собственных нужд 6кВ. (Замена МВ-6 кВ на   ВВ-6 кВ секции 1РО)</t>
  </si>
  <si>
    <t>Ивановская ТЭЦ-3. 2.1.28. Модернизация секций собственных нужд 6кВ с установкой дуговой защиты "под ключ"</t>
  </si>
  <si>
    <t>Ивановская ТЭЦ-3. 2.1.29. Модернизация ОРУ 110кВ Замена В 110кВ тр-ров 2Т,3Т</t>
  </si>
  <si>
    <t>Ивановская ТЭЦ-3. 2.1.30. Модернизация ОРУ 110кВ Замена ШР 110кВ тр-ров 2Т, 3Т</t>
  </si>
  <si>
    <t>Ивановская ТЭЦ-3. 2.1.31. Модернизация ОРУ 110кВ Замена ТН 1 сек.ш. 110кВ, ШР ТН 1 сек.ш. 110кВ</t>
  </si>
  <si>
    <t>Ивановская ТЭЦ-3. 2.1.32. Модернизация ОРУ 110кВ Замена ЛР, ШР ВЛ 110кВ ТЭЦ-3 - Святоч и ШР 110кВ тр-ра 1ТР</t>
  </si>
  <si>
    <t>Ивановская ТЭЦ-3. 2.1.33. Модернизация ОРУ 110кВ Замена ШР 110кВ тр-ров 4Т, 2ТР</t>
  </si>
  <si>
    <t>Ивановская ТЭЦ-3. 2.1.34. Модернизация ОРУ 110кВ Замена В 110кВ тр-ров 4Т, 2ТР</t>
  </si>
  <si>
    <t>Ивановская ТЭЦ-3. 2.1.35. Техническое перевооружение собственных нужд 6кВ. (Замена МВ-6 кВ на   ВВ-6 кВ секции 1Р)</t>
  </si>
  <si>
    <t>Ивановская ТЭЦ-3. 2.1.36. Модернизация ОРУ 110кВ Замена ЛР, ШР ВЛ 110 кВ ТЭЦ-3- Водозабор и ШР ШСВ-1</t>
  </si>
  <si>
    <t>Ивановская ТЭЦ-3. 2.1.37. Модернизация ОРУ 110кВ Замена Выключателей ВЛ 110 кВ ТЭЦ-3- Водозабор, ШСВ-1</t>
  </si>
  <si>
    <t>Ивановская ТЭЦ-3. 2.1.38. Техническое перевооружение собственных нужд 6кВ. (Замена МВ-6 кВ на   ВВ-6 кВ секции 2РО)</t>
  </si>
  <si>
    <t>Ивановская ТЭЦ-3. 2.1.39. Модернизация ОРУ 110кВ Замена ТН 2 сек.ш. 110кВ, ШР ТН 2 сек.ш. 110кВ</t>
  </si>
  <si>
    <t>Ивановская ТЭЦ-3. 2.1.40. Техническое перевооружение ПС 35/6 Береговая с заменой МВ на ВВ</t>
  </si>
  <si>
    <t>Ивановская ТЭЦ-3. 2.1.41. Техническое перевооружение собственных нужд 6кВ. (Замена МВ-6 кВ на   ВВ-6 кВ секции 2Р)</t>
  </si>
  <si>
    <t>Ивановская ТЭЦ-3. 2.1.42. Модернизация тр-ров 2Т,3Т,4Т, 1ТР, 2ТР с установкой СМУиД</t>
  </si>
  <si>
    <t>Ивановская ТЭЦ-3. 2.1.43. Модернизация ОРУ 110кВ Замена ОВ-1 110кВ, СВ 2-4 с.110кВ</t>
  </si>
  <si>
    <t>Ивановская ТЭЦ-3. 2.1.44. Модернизация ОРУ 110кВ Замена ШР ОВ-1 110кВ, СВ 2-4 с.110кВ</t>
  </si>
  <si>
    <t>Ивановская ТЭЦ-3. 2.1.45. Модернизация ОРУ 110кВ Замена ТН 1 с. ОСШ 110кВ, ШР ТН 1 с. ОСШ 110кВ</t>
  </si>
  <si>
    <t>Ивановская ТЭЦ-3. 2.1.46. Модернизация ОРУ 110кВ Замена В ВЛ 110 кВ Шуйская 1, В ВЛ 110 кВ Шуйская 2</t>
  </si>
  <si>
    <t>Ивановская ТЭЦ-3. 2.1.47. Модернизация ОРУ 110кВ Замена ЛР, ШР ВЛ 110 кВ Шуйская 1, ВЛ 110 кВ Шуйская 2</t>
  </si>
  <si>
    <t>Ивановская ТЭЦ-3. 2.1.48. Техническое перевооружение собственных нужд 6кВ. (Замена МВ-6 кВ на   ВВ-6 кВ секции 3РО)</t>
  </si>
  <si>
    <t>Ивановская ТЭЦ-3. 2.1.49. Модернизация ОРУ 110кВ Замена В ВЛ 110 кВ ТЭЦ-3- Камешково, СВ 1-3 с.110кВ</t>
  </si>
  <si>
    <t>Ивановская ТЭЦ-3. 2.1.50. Модернизация ОРУ 110кВ Замена ЛР, ШР ВЛ 110 кВ ТЭЦ-3- Камешково и ШР СВ 1-3 с.110кВ</t>
  </si>
  <si>
    <t>Ивановская ТЭЦ-3. 2.1.51. Техническое перевооружение собственных нужд 6кВ. (Замена МВ-6 кВ на   ВВ-6 кВ секции 3Р)</t>
  </si>
  <si>
    <t>Ивановская ТЭЦ-3. 2.1.52. Модернизация ОРУ 110кВ Замена В ВЛ 110 кВ ТЭЦ-3- Ивановская-15, ШСВ-2 110кВ</t>
  </si>
  <si>
    <t>Ивановская ТЭЦ-3. 2.1.53. Модернизация ОРУ 110кВ Замена ЛР, ШР ВЛ 110 кВ ТЭЦ-3- Ивановская-15 и ШР ШСВ-2 110кВ</t>
  </si>
  <si>
    <t>Ивановская ТЭЦ-3. 2.1.54. Модернизация ОРУ 110кВ Замена ТН 3 сек.ш. 110кВ, ШР ТН 3 сек.ш. 110кВ</t>
  </si>
  <si>
    <t>Ивановская ТЭЦ-3. 2.1.55. Техническое перевооружение собственных нужд 6кВ. (Замена МВ-6 кВ на   ВВ-6 кВ секции 4Р)</t>
  </si>
  <si>
    <t>Ивановская ТЭЦ-3. 2.1.56. Модернизация ОРУ 110кВ Замена В ВЛ 110 кВ Восточная 1, В ВЛ 110 кВ Восточная 2</t>
  </si>
  <si>
    <t>Ивановская ТЭЦ-3. 2.1.57. Модернизация ОРУ 110кВ Замена ЛР, ШР ВЛ 110 кВ Восточная 1, В ВЛ 110 кВ Восточная 2</t>
  </si>
  <si>
    <t>Ивановская ТЭЦ-3. 2.1.8. Модернизация ОРУ 110кВ Замена В ОВ-2 110кВ</t>
  </si>
  <si>
    <t>Ивановская ТЭЦ-3. 2.1.59. Модернизация ОРУ 110кВ Замена ТН 2 с. ОСШ 110кВ, ШР ТН 2 с. ОСШ 110кВ</t>
  </si>
  <si>
    <t>Ивановская ТЭЦ-3. 2.1.60. Построение полномасштаб.АСУТП КА-1</t>
  </si>
  <si>
    <t>Ивановская ТЭЦ-3. 2.1.61. Построение полномасштаб.АСУТП КА-2</t>
  </si>
  <si>
    <t>Ивановская ТЭЦ-3. 2.1.62. Построение полномасштаб.АСУТП КА-3</t>
  </si>
  <si>
    <t>Ивановская ТЭЦ-3. 2.1.63. Построение полномасштаб.АСУТП КА-4</t>
  </si>
  <si>
    <t>Ивановская ТЭЦ-3. 2.1.64. Построение полномасштаб.АСУТП КА-5</t>
  </si>
  <si>
    <t>Ивановская ТЭЦ-3. 1.1.18. Модернизация регистратора аварийных событий "Парма"</t>
  </si>
  <si>
    <t>Ивановская ТЭЦ-3. 2.1.67. Построение полномасштаб. АСУ ТП ТГ-2</t>
  </si>
  <si>
    <t>Ивановская ТЭЦ-3. 3.1.1. Техническое перевооружение т/а Т-100 ст. №2 с установкой БЗРК</t>
  </si>
  <si>
    <t>Ивановская ТЭЦ-3. 3.1.2. Приобретение и установка сливного насоса т/а ПТ-80 ст. №3 "под ключ"</t>
  </si>
  <si>
    <t>Ивановская ТЭЦ-3. 3.1.3. Техническое перевооружение ГЗУ. Замена насоса ГЗУ и установка ЧРП на насос ОВ</t>
  </si>
  <si>
    <t xml:space="preserve">Ивановская ТЭЦ-3. 3.1.6. Установка ЧРП на насосы ПЭ-500-180 </t>
  </si>
  <si>
    <t>Ивановская ТЭЦ-3. 3.1.8. Техническое перевооружение освещения на ТЭЦ под ключ</t>
  </si>
  <si>
    <t>Ивановская ТЭЦ-3. 3.1.9. Замена насосного агрегата типа 5Н5х4 на насос 4Н5х5 меньшей мощности (ст. № ОМН-3).</t>
  </si>
  <si>
    <t>Ивановская ТЭЦ-3. 3.1.10. Техническое перевооружение турбоагрегата № 1 с переводом на ухудшенный вакуум</t>
  </si>
  <si>
    <t>Ивановская ТЭЦ-3. 3.1.11. Техническое перевооружение систем охлаждения оборудования мазутонасосной, пиковой котельной, компрессорной и электролизной установок. (Перевод на техническую воду (ПИР и СМР))</t>
  </si>
  <si>
    <t>Ивановская ТЭЦ-3. 3.1.12. Техническое перевооружение тепловой изоляции трубопроводов отопления собственных нужд</t>
  </si>
  <si>
    <t>Ивановская ТЭЦ-3. 3.1.12. Техническое перевооружение дренажных насосов в дробильном корпусе (ДН-6, ДН-7)</t>
  </si>
  <si>
    <t xml:space="preserve">Ивановская ТЭЦ-3. 3.1.13. Техническое переворужение схемы противопожарно-хозяйственного водоснабжения </t>
  </si>
  <si>
    <t>Ивановская ТЭЦ-2. ТП ЗиС ИвТЭЦ-2</t>
  </si>
  <si>
    <t>Ивановская ТЭЦ-2. ТП технологических схем в связи с закрытием ТЭЦ-2</t>
  </si>
  <si>
    <t>Ивановская ТЭЦ-2. Оснащение ИТСО ИвТЭЦ2</t>
  </si>
  <si>
    <t>Ивановская ТЭЦ-2. СМР. Модернизация системы оперативно-диспетчерской и громкоговорящей связи ИвТЭЦ-2</t>
  </si>
  <si>
    <t>Ивановская ТЭЦ-2. СМР. Модернизация технологической СКС ИвТЭЦ-2</t>
  </si>
  <si>
    <t>Ивановская ТЭЦ-2. СМР. Модернизация УПАТС ИвТЭЦ-2</t>
  </si>
  <si>
    <t>Ивановская ТЭЦ-2. ОНМ. Приобретение системы радио связи для ИвТЭЦ-2</t>
  </si>
  <si>
    <t>Ивановская ТЭЦ-2. ОНМ. Приобретение телекоммуникационного оборудования, ИвТЭЦ-2</t>
  </si>
  <si>
    <t>Ивановская ТЭЦ-2. ОНМ. Приобретение рабочих станций промышленного исполнения на щитах управления ИвТЭЦ-2</t>
  </si>
  <si>
    <t>Ивановская ТЭЦ-2. СМР. Модернизация серверного помещения аварийной приточно-вытяжной вентиляцией на ИвТЭЦ-2</t>
  </si>
  <si>
    <t>Ивановская ТЭЦ-2. СМР. Модернизация системы гарантированного электропитания ЦОД Узла связиИвТЭЦ-2</t>
  </si>
  <si>
    <t>Ивановская ТЭЦ-3. СМР. Создание системы коллективного отображения информации на ГЩУИвТЭЦ-2</t>
  </si>
  <si>
    <t>Ивановская ТЭЦ-4. Реконструкция ИвТЭЦ-2 со строительством водогрейной котельной и ГПА</t>
  </si>
  <si>
    <t xml:space="preserve">Итого </t>
  </si>
  <si>
    <t>Год ввода в эксплуатацию, производительность, параметры острого пара, вид топлива, наработка и год достижения паркового ресурса энергетических котлов Ивановской ТЭЦ-3 в 2021 году</t>
  </si>
  <si>
    <t>Год ввода в эксплуатацию, производительность, параметры острого пара, вид топлива, наработка и год достижения паркового ресурса энергетических котлов  Ивановской ТЭЦ-2 в 2021 году</t>
  </si>
  <si>
    <t>Год ввода в эксплуатацию, мощность, давление, температура, наработка и год достижения паркового ресурса турбин  Ивановской ТЭЦ-2 в 2021 году</t>
  </si>
  <si>
    <t>Год ввода в эксплуатацию, мощность, давление, температура, наработка и год достижения паркового ресурса турбин Ивановской ТЭЦ-3 в 2021 году</t>
  </si>
  <si>
    <t>Топливный баланс системы теплоснабжения, образованной на базе Ивановской ТЭЦ-2 за 2021 г.</t>
  </si>
  <si>
    <t>Топливный баланс системы теплоснабжения, образованной на базе Ивановской ТЭЦ-3 за 2021 г.</t>
  </si>
  <si>
    <t>Эксплуатационные показатели Ивановской ТЭЦ-2</t>
  </si>
  <si>
    <t>Эксплуатационные показатели Ивановской ТЭЦ-3</t>
  </si>
  <si>
    <t>Технические характеристики ПВК Ивановской ТЭЦ-2 в 2021 г.</t>
  </si>
  <si>
    <t>Технические характеристики ПВК Ивановской ТЭЦ-3 в 2021 г.</t>
  </si>
  <si>
    <t>Технические характеристики РОУ Ивановской ТЭЦ-2 в 2021 г.</t>
  </si>
  <si>
    <t>Технические характеристики РОУ Ивановской ТЭЦ-3 в 2021 г.</t>
  </si>
  <si>
    <t>Установленная и располагаемая тепловая мощность Ивановской ТЭЦ-2</t>
  </si>
  <si>
    <t>Установленная, располагаемая тепловая мощность, ограничения тепловой мощности, потребление тепловой мощности на собственные нужды, тепловая мощность «нетто» Ивановской ТЭЦ-2</t>
  </si>
  <si>
    <t>Установленная и располагаемая тепловая мощность Ивановской ТЭЦ-3</t>
  </si>
  <si>
    <t>Установленная, располагаемая тепловая мощность, ограничения тепловой мощности, потребление тепловой мощности на собственные нужды, тепловая мощность «нетто» Ивановской ТЭЦ-3</t>
  </si>
  <si>
    <t>Состав и состояние оборудования теплофикационных установок Ивановской ТЭЦ-2 за 2021 год</t>
  </si>
  <si>
    <t>Состав и состояние оборудования теплофикационных установок Ивановской ТЭЦ-3 за 2021 год</t>
  </si>
  <si>
    <t>Характеристики теплообменников Теплофикационных установок Ивановской ТЭЦ-2 за 2021 год</t>
  </si>
  <si>
    <t>Характеристики теплообменников Теплофикационных установок Ивановской ТЭЦ-3 за 2021 год</t>
  </si>
  <si>
    <t>Характеристики сетевых насосов Ивановской ТЭЦ-2 за 2021 год</t>
  </si>
  <si>
    <t>Характеристики сетевых насосов Ивановской ТЭЦ-3 за 2021 год</t>
  </si>
  <si>
    <t>Модернизация котельной №19</t>
  </si>
  <si>
    <t>Модернизация котельной №23</t>
  </si>
  <si>
    <t>Модернизация котельной №35</t>
  </si>
  <si>
    <t>Модернизация котельной №37</t>
  </si>
  <si>
    <t>Реконструкция здания котельной №24</t>
  </si>
  <si>
    <t>81 77,85</t>
  </si>
  <si>
    <t>Реконструкции основного генерирующего оборудования источников тепловой энергии - котельная №2</t>
  </si>
  <si>
    <t>Реконструкции основного генерирующего оборудования источников тепловой энергии - котельная №3</t>
  </si>
  <si>
    <t>Реконструкции основного генерирующего оборудования источников тепловой энергии - котельная №10</t>
  </si>
  <si>
    <t>Реконструкции основного генерирующего оборудования источников тепловой энергии - котельная №17</t>
  </si>
  <si>
    <t>Реконструкции основного генерирующего оборудования источников тепловой энергии - котельная №18</t>
  </si>
  <si>
    <t>Реконструкции основного генерирующего оборудования источников тепловой энергии - котельная №19</t>
  </si>
  <si>
    <t>Реконструкции основного генерирующего оборудования источников тепловой энергии - котельная №23</t>
  </si>
  <si>
    <t>Реконструкции основного генерирующего оборудования источников тепловой энергии - котельная №24</t>
  </si>
  <si>
    <t>Реконструкции основного генерирующего оборудования источников тепловой энергии - котельная №25</t>
  </si>
  <si>
    <t>Реконструкции основного генерирующего оборудования источников тепловой энергии - котельная №31</t>
  </si>
  <si>
    <t>Реконструкции основного генерирующего оборудования источников тепловой энергии - котельная №33</t>
  </si>
  <si>
    <t>Реконструкции основного генерирующего оборудования источников тепловой энергии - котельная №35</t>
  </si>
  <si>
    <t>Реконструкции основного генерирующего оборудования источников тепловой энергии - котельная №37</t>
  </si>
  <si>
    <t>Реконструкции основного генерирующего оборудования источников тепловой энергии - котельная №39</t>
  </si>
  <si>
    <t>Реконструкции основного генерирующего оборудования источников тепловой энергии - котельная №41</t>
  </si>
  <si>
    <t>Реконструкции основного генерирующего оборудования источников тепловой энергии - котельная №43</t>
  </si>
  <si>
    <t>Реконструкции основного генерирующего оборудования источников тепловой энергии - котельная №44</t>
  </si>
  <si>
    <t>Реконструкции основного генерирующего оборудования источников тепловой энергии - АО "Железобетон"</t>
  </si>
  <si>
    <t>Реконструкции основного генерирующего оборудования источников тепловой энергии - ФГБОУ ВО «Ивановский государственный университет»</t>
  </si>
  <si>
    <t>Реконструкции основного генерирующего оборудования источников тепловой энергии - АО "Ивстройкерамика"</t>
  </si>
  <si>
    <t>Реконструкции основного генерирующего оборудования источников тепловой энергии - ЦОУМТС МВД России</t>
  </si>
  <si>
    <t>Реконструкции основного генерирующего оборудования источников тепловой энергии - АО "Ивхимпром"</t>
  </si>
  <si>
    <t>Реконструкции основного генерирующего оборудования источников тепловой энергии - ООО "Альфа"</t>
  </si>
  <si>
    <t>Реконструкции основного генерирующего оборудования источников тепловой энергии - ООО "ТЭС"</t>
  </si>
  <si>
    <t>Реконструкции основного генерирующего оборудования источников тепловой энергии - МП  "ГОЦ"</t>
  </si>
  <si>
    <t>Реконструкции основного генерирующего оборудования источников тепловой энергии - ОАО "РЖД"</t>
  </si>
  <si>
    <t>Реконструкции основного генерирующего оборудования источников тепловой энергии - ООО "СТС"</t>
  </si>
  <si>
    <t>Реконструкции основного генерирующего оборудования источников тепловой энергии - ООО "РесурсЭнерго"</t>
  </si>
  <si>
    <t>Реконструкции основного генерирующего оборудования источников тепловой энергии - ООО "Альянс Профи"</t>
  </si>
  <si>
    <t>Реконструкции основного генерирующего оборудования источников тепловой энергии - ООО "ИЭК-1"</t>
  </si>
  <si>
    <t>Реконструкции основного генерирующего оборудования источников тепловой энергии - ООО "ТДЛ-Энерго"</t>
  </si>
  <si>
    <t>Реконструкции основного генерирующего оборудования источников тепловой энергии - АО "ИСМА"</t>
  </si>
  <si>
    <t>Реконструкции основного генерирующего оборудования источников тепловой энергии - ПАО МРСК Центра и Приволжья</t>
  </si>
  <si>
    <t>Реконструкции основного генерирующего оборудования источников тепловой энергии - АО Газпромнефть-Терминал</t>
  </si>
  <si>
    <t>Реконструкции основного генерирующего оборудования источников тепловой энергии - АО "Ивановоглавснаб"</t>
  </si>
  <si>
    <t>Реконструкции основного генерирующего оборудования источников тепловой энергии - ФГБУ "ЦЖКУ" Минобороны РФ</t>
  </si>
  <si>
    <t>Реконструкции основного генерирующего оборудования источников тепловой энергии - АО «Водоканал»</t>
  </si>
  <si>
    <t>Реконструкции основного генерирующего оборудования источников тепловой энергии - ООО "Теплоснаб-2010"</t>
  </si>
  <si>
    <t>Реконструкции основного генерирующего оборудования источников тепловой энергии - АО "Владгазкомпания" Новая Ильинка</t>
  </si>
  <si>
    <t>Реконструкции основного генерирующего оборудования источников тепловой энергии - АО "Владгазкомпания" Революционная</t>
  </si>
  <si>
    <t>Реконструкции основного генерирующего оборудования источников тепловой энергии - ООО Август-Т</t>
  </si>
  <si>
    <t xml:space="preserve">Реконструкции основного генерирующего оборудования источников тепловой энергии - АО «ИвТБС»  </t>
  </si>
  <si>
    <t>Реконструкции основного генерирующего оборудования источников тепловой энергии - ООО «Энергосервисная компания»</t>
  </si>
  <si>
    <t>Реконструкции основного генерирующего оборудования источников тепловой энергии - ООО «Энергосетьком»</t>
  </si>
  <si>
    <t>Реконструкции основного генерирующего оборудования источников тепловой энергии - ООО «Ивановская областная типография- ИОТ»</t>
  </si>
  <si>
    <t>Реконструкции основного генерирующего оборудования источников тепловой энергии - ООО «Купол»</t>
  </si>
  <si>
    <t xml:space="preserve">Реконструкции основного генерирующего оборудования источников тепловой энергии - ЗАО «УП ЖКХ» </t>
  </si>
  <si>
    <t xml:space="preserve">Реконструкции основного генерирующего оборудования источников тепловой энергии - ООО «ТЭС» </t>
  </si>
  <si>
    <t>Реконструкции основного генерирующего оборудования источников тепловой энергии - АО "ПСК"</t>
  </si>
  <si>
    <t>Реконструкции основного генерирующего оборудования источников тепловой энергии - ФГБОУ "Ивановская пожарно-спасательная академия"</t>
  </si>
  <si>
    <t>Реконструкции основного генерирующего оборудования источников тепловой энергии - ООО "Гринвиль тепло"</t>
  </si>
  <si>
    <t>Реконструкции основного генерирующего оборудования источников тепловой энергии - ЗАО "НТК"</t>
  </si>
  <si>
    <t>Реконструкции основного генерирующего оборудования источников тепловой энергии - ООО "Квартал"</t>
  </si>
  <si>
    <t>БКЗ-220-100Ф</t>
  </si>
  <si>
    <t>ТП-87</t>
  </si>
  <si>
    <t>КВГМ-100</t>
  </si>
  <si>
    <t>Производительность, т/ч (Гкал/ч)</t>
  </si>
  <si>
    <t>300000 ч/ 30 лет</t>
  </si>
  <si>
    <t>20 лет</t>
  </si>
  <si>
    <t>5 лет</t>
  </si>
  <si>
    <t>4 года</t>
  </si>
  <si>
    <t>444000 (но не более 30.06.2026)</t>
  </si>
  <si>
    <t>435000 (но не более 31.07.2026)</t>
  </si>
  <si>
    <t>440000 (но не более 31.08.2026)</t>
  </si>
  <si>
    <t>400000 (но не более 31.05.2026)</t>
  </si>
  <si>
    <t>415000 (но не более 31.07.2026)</t>
  </si>
  <si>
    <t>350000 (но не более 30.09.2026)</t>
  </si>
  <si>
    <t>350000 (но не более 30.06.2026)</t>
  </si>
  <si>
    <t>ПТ-25-90/10М</t>
  </si>
  <si>
    <t>ПТР-65-8,8/0,12</t>
  </si>
  <si>
    <t>ПТ-60-90/13</t>
  </si>
  <si>
    <t>313000 (но не более 14.03.2021)</t>
  </si>
  <si>
    <t>Турбина выведена из эксплуатации с 01.01.2021</t>
  </si>
  <si>
    <t>ПТ-60-130/13</t>
  </si>
  <si>
    <t>Т-110/120-130-3</t>
  </si>
  <si>
    <t>ПТ-80/100-130/13</t>
  </si>
  <si>
    <t>В таблицах справочно приведены данные за 2021 год из утвержденной схемы теплоснабжения</t>
  </si>
  <si>
    <t>2.3 Изменения в составе основного оборудования Источника (турбины, котлы, РОУ, бойлеры, насосный парк и пр.), произошедшие в 2021 г.</t>
  </si>
  <si>
    <t>2.15 Ежесуточные архивы показаний приборов учета отпущенной тепловой энергии и теплоносителя с коллекторов каждому теплоисточнику за 2021 г. (желательно в формате Excel).</t>
  </si>
  <si>
    <t>2.16 Ежесуточные показания температуры наружного воздуха за 2021 г. (если ведется статистика).</t>
  </si>
  <si>
    <t>3.2 Инвестиционные программы на 2021 г. (с указанием статуса программы: утверждена/ планируется к утверждению).</t>
  </si>
  <si>
    <t xml:space="preserve">3.3 Изменения в составе и технических характеристиках основного оборудования Источника, произошедшие в 2021 г. </t>
  </si>
  <si>
    <t>3.5 Изменения в системе водоподготовки на источниках, произошедшие в 2021 г. (изменение производительности ВПУ источников, изменение количества и емкости баков-аккумуляторов и др.) и причины этих изменений.</t>
  </si>
  <si>
    <r>
      <t xml:space="preserve">3.8 </t>
    </r>
    <r>
      <rPr>
        <sz val="10"/>
        <color theme="1"/>
        <rFont val="Times New Roman"/>
        <family val="1"/>
        <charset val="204"/>
      </rPr>
      <t>Выработка, отпуск тепловой энергии расход условного топлива по каждой котельной за 2021 г., по форме таблицы 3.8</t>
    </r>
  </si>
  <si>
    <t>3.9 Утвержденные температурные графики регулирования отпуска тепловой энергии на 2021-2022 гг.</t>
  </si>
  <si>
    <t>3.10 Изменения в способах учета тепла, отпущенного в тепловые сети, произошедшие за 2021 г.</t>
  </si>
  <si>
    <t>3.11 Статистика отказов отпуска тепловой энергии с коллекторов за 2021 г.</t>
  </si>
  <si>
    <t>3.16 Ежесуточные архивы показаний приборов учета отпущенной тепловой энергии и теплоносителя с коллекторов каждому теплоисточнику за 2021 г. (желательно в формате Excel).</t>
  </si>
  <si>
    <t>3.17 Суточные показания температуры наружного воздуха за 2021 г. (если ведется статистика).</t>
  </si>
  <si>
    <t>5.2 Пообъектные договорные тепловые нагрузки потребителей с разбивкой по видам теплопотребления (отопление, вентиляция, кондиционирование, ГВС, технология), по состоянию на 01.01.2022 г. (реестр потребителей).</t>
  </si>
  <si>
    <r>
      <t xml:space="preserve">5.3 Перечень объектов теплопотребления, подключенных к тепловым сетям существующих систем теплоснабжения в период, предшествующий актуализации схемы теплоснабжения 2021 г. </t>
    </r>
    <r>
      <rPr>
        <b/>
        <sz val="10"/>
        <color theme="1"/>
        <rFont val="Times New Roman"/>
        <family val="1"/>
        <charset val="204"/>
      </rPr>
      <t>(Таблица_5.3)</t>
    </r>
  </si>
  <si>
    <t>Уголь, в том числе</t>
  </si>
  <si>
    <t xml:space="preserve"> </t>
  </si>
  <si>
    <t xml:space="preserve"> - Кузнецкий</t>
  </si>
  <si>
    <t>Газ</t>
  </si>
  <si>
    <t>Нефтетопливо, в том числе</t>
  </si>
  <si>
    <t xml:space="preserve"> - мазут</t>
  </si>
  <si>
    <t>Природный газ</t>
  </si>
  <si>
    <t>Попутный газ</t>
  </si>
  <si>
    <t>Газ сухой</t>
  </si>
  <si>
    <t>Газ нефтеперерабатывающих предприятий</t>
  </si>
  <si>
    <t>Дизельное топливо</t>
  </si>
  <si>
    <t>Значение показателя (тыс. Гкал) по месяцам за 2021 г.</t>
  </si>
  <si>
    <t>Теплофикационная установка т/а ____</t>
  </si>
  <si>
    <t>Информация в таблице приведена в качестве примера и не имеет отношения к ТЭЦ-2</t>
  </si>
  <si>
    <t>Информация в таблице приведена в качестве примера и не имеет отношения к ТЭЦ-3</t>
  </si>
  <si>
    <t>Ивановская ТЭЦ-2</t>
  </si>
  <si>
    <t>Ивановская ТЭЦ-3</t>
  </si>
  <si>
    <t>Статистика отказов отпуска тепловой энергии с коллекторов за 2021 г.</t>
  </si>
  <si>
    <t>Перечень объектов теплопотребления, подключенных к тепловым сетям существующих систем теплоснабжения в период, предшествующий актуализации схемы теплоснабжения (2021 г.)</t>
  </si>
  <si>
    <t>Структура полезного отпуска и потерь за 2020 г. и утвержденные значения на 2017-2021 гг., в разрезе каждого источника тепловой энергии</t>
  </si>
  <si>
    <t>Филиал «Владимирский» ПАО «Т Плюс»</t>
  </si>
  <si>
    <t>АО «ИвГТЭ»</t>
  </si>
  <si>
    <t>ЗАО «ИвТБС»</t>
  </si>
  <si>
    <t>ООО «ТЭС»</t>
  </si>
  <si>
    <t>ООО «Энергосервисная компания»</t>
  </si>
  <si>
    <t>ООО «Энергосетьком»</t>
  </si>
  <si>
    <t>ООО «Ивановская областная типография - ИОТ»</t>
  </si>
  <si>
    <t>ООО «Владгазкомпания»</t>
  </si>
  <si>
    <t>АО «Железобетон»</t>
  </si>
  <si>
    <t>АО «ИСМА»</t>
  </si>
  <si>
    <t>АО «Ивстройкерамика»</t>
  </si>
  <si>
    <t>АО «Ивхимпром»</t>
  </si>
  <si>
    <t>ИБХР ФКУ «ЦОУМТС МВД России»</t>
  </si>
  <si>
    <t>МП «Городской оздоровительный центр»</t>
  </si>
  <si>
    <t>РЖД (Северная дирекция по тепловодоснабжению)</t>
  </si>
  <si>
    <t>ООО «Альянс-Профи»</t>
  </si>
  <si>
    <t>ООО «Ивановская энергетическая компания-1»</t>
  </si>
  <si>
    <t>ООО «Альфа»</t>
  </si>
  <si>
    <t>ООО «РесурсЭнерго»</t>
  </si>
  <si>
    <t>ООО «СТС»</t>
  </si>
  <si>
    <t>ООО «ТДЛ Энерго»</t>
  </si>
  <si>
    <t>Филиал «Ивэнерго» ПАО МРСК Центра и Приволжья</t>
  </si>
  <si>
    <t>ФГБОУ ВО «Ивановский государственный универси</t>
  </si>
  <si>
    <t>ФГБУ «ЦЖКУ» Минобороны России»</t>
  </si>
  <si>
    <t>АО «Водоканал»</t>
  </si>
  <si>
    <t>ООО «Теплоснаб-2010»</t>
  </si>
  <si>
    <t>ООО «Август Т»</t>
  </si>
  <si>
    <t>ОАО «Ивановоглавснаб»</t>
  </si>
  <si>
    <t>ООО «Газпромнефть-Терминал»</t>
  </si>
  <si>
    <t>ФГБОУ ВО «Ивановская пожарно-спасательная акад</t>
  </si>
  <si>
    <t>ООО «Гринвилль тепло»</t>
  </si>
  <si>
    <t>ЗАО «Новая тепловая компания»</t>
  </si>
  <si>
    <t>ООО «Нордекс»</t>
  </si>
  <si>
    <t>ООО «Квартал»</t>
  </si>
  <si>
    <t>ЗАО «УП ЖКХ»</t>
  </si>
  <si>
    <t>+</t>
  </si>
  <si>
    <t>Котельная № 2 (г. Иваново, ул. Окуловой, 77)</t>
  </si>
  <si>
    <t>Котельная № 3 (г. Иваново, ул. Хвойная, 1)</t>
  </si>
  <si>
    <t>Котельная № 10 (г. Иваново, ул. Детская, 2/7)</t>
  </si>
  <si>
    <t>Котельная № 17 (г. Иваново, ул. 5-я Снежная, 3)</t>
  </si>
  <si>
    <t>Котельная № 18 (г. Иваново, ул. Свободы, 1)</t>
  </si>
  <si>
    <t>Котельная № 19 (г. Иваново, ул. Шувандиной, 111)</t>
  </si>
  <si>
    <t>Котельная № 23 (г. Иваново, ул. Садовского, 7)</t>
  </si>
  <si>
    <t>Котельная № 24 (г. Иваново, ул. Носова, 49)</t>
  </si>
  <si>
    <t>Котельная № 25 (г. Иваново, ул. Неждановская, 19)</t>
  </si>
  <si>
    <t>Котельная № 30 (г. Иваново, ул. Володиной, 7-а)</t>
  </si>
  <si>
    <t>Котельная № 31 (г. Иваново, ул.  Лебедева-Кумача, 10-б)</t>
  </si>
  <si>
    <t>Котельная № 33 (г. Иваново, ул.  Авдотьинская, 20-а)</t>
  </si>
  <si>
    <t>Котельная № 35 (г. Иваново, ул.  Жаворонкова, 40)</t>
  </si>
  <si>
    <t>Котельная № 37 (г. Иваново, ул.  Полка Нормандия Неман, 103)</t>
  </si>
  <si>
    <t>Котельная № 39 (г. Иваново, ул.  2-я Ягодная, 31)</t>
  </si>
  <si>
    <t>Котельная № 41 (г. Иваново, ул.  Академика Сахарова, 56)</t>
  </si>
  <si>
    <t>Котельная № 43 (г. Иваново, ул. 9-я Линия, 1/26)</t>
  </si>
  <si>
    <t>Котельная № 44 (г. Иваново, ул. 1-я Завокзальная, 24)</t>
  </si>
  <si>
    <t>Котельная № 45 (г. Иваново, ул. Красных Зорь, 28)</t>
  </si>
  <si>
    <t>Котельная № 46 (г. Иваново, ул. Красных Зорь, 50)</t>
  </si>
  <si>
    <t>Котельная АО «Железобетон»</t>
  </si>
  <si>
    <t>Котельная АО «Ивстройкерамика»</t>
  </si>
  <si>
    <t>Котельная ГОЦ (Городской оздоровительный центр) г. Иваново</t>
  </si>
  <si>
    <t>Котельная РЖД (Северная дирекция по тепловодоснабжению</t>
  </si>
  <si>
    <t>Котельная ООО «Альянс-Профи»</t>
  </si>
  <si>
    <t>Котельная ООО «СТС»</t>
  </si>
  <si>
    <t>Котельная № 33 (ФГБУ «ЦЖКУ» Минобороны России»)</t>
  </si>
  <si>
    <t>Котельная № 42 (ФГБУ «ЦЖКУ» Минобороны России»)</t>
  </si>
  <si>
    <t>Котельная АО «Водоканал»</t>
  </si>
  <si>
    <t>Котельная № 10 (ФГБУ «ЦЖКУ» Минобороны России»)</t>
  </si>
  <si>
    <t>Котельная № 11 (ФГБУ «ЦЖКУ» Минобороны России»)</t>
  </si>
  <si>
    <t>АО «Владгазкомпания» – ул. Революционная 26, корп. 1</t>
  </si>
  <si>
    <t>АО «Владгазкомпания» – ул. Дальний Тупик 8</t>
  </si>
  <si>
    <t>ООО «Август Т» - ул. Дюковская 25</t>
  </si>
  <si>
    <t>ООО «Август Т» - ул. Кузнецова, 67Б</t>
  </si>
  <si>
    <t>ООО «Август Т» - мкр. Видный, д.4</t>
  </si>
  <si>
    <t>МРСК (Филиал «Ивэнерго» ПАО МРСК Центра и Приволжья»)</t>
  </si>
  <si>
    <t>Котельная ОАО «Ивановоглавснаб»</t>
  </si>
  <si>
    <t>Котельная ООО «Газпромнефть-Терминал»</t>
  </si>
  <si>
    <t>Котельная АО «ПСК»</t>
  </si>
  <si>
    <t>Котельная МЧС (ФГБОУ ВО «Ивановская пожарно-спасательная академия»)</t>
  </si>
  <si>
    <t>Котельная ООО «Гринвилль тепло»</t>
  </si>
  <si>
    <t>Котельная НТК (ЗАО «Новая тепловая компания»)</t>
  </si>
  <si>
    <t>Котельная ООО «Нордекс»</t>
  </si>
  <si>
    <r>
      <t>Котельная №2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</si>
  <si>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м³</t>
  </si>
  <si>
    <t>Среднечасовой расход теплоносителя из тепловых сетей на цели ГВС (для открытых) систем теплоснабжения, м³/час</t>
  </si>
  <si>
    <r>
      <t>Котельная №3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</si>
  <si>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№10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</si>
  <si>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№17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</si>
  <si>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№18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</si>
  <si>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№19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</si>
  <si>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</si>
  <si>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№24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</si>
  <si>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</si>
  <si>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№30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</si>
  <si>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№31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</si>
  <si>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</si>
  <si>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</si>
  <si>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№37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</si>
  <si>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№39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</si>
  <si>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№41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</si>
  <si>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</si>
  <si>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№44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</si>
  <si>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</si>
  <si>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№46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</si>
  <si>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Котельные в зоне деятельности ЕТО №02</t>
  </si>
  <si>
    <t>Котельные в зоне деятельности ЕТО №3</t>
  </si>
  <si>
    <t>Котельные в зоне деятельности ЕТО №4</t>
  </si>
  <si>
    <t>Котельные в зоне деятельности ЕТО №5</t>
  </si>
  <si>
    <t>Котельные в зоне деятельности ЕТО №6</t>
  </si>
  <si>
    <t xml:space="preserve">Котельная ОАО «Ивановоглавснаб» </t>
  </si>
  <si>
    <t>котельная №3</t>
  </si>
  <si>
    <t>котельная №10</t>
  </si>
  <si>
    <t>котельная №17</t>
  </si>
  <si>
    <t>котельная №18</t>
  </si>
  <si>
    <t>котельная №19</t>
  </si>
  <si>
    <t>котельная №23</t>
  </si>
  <si>
    <t>котельная №24</t>
  </si>
  <si>
    <t>котельная №25</t>
  </si>
  <si>
    <t>котельная №30</t>
  </si>
  <si>
    <t>котельная №31</t>
  </si>
  <si>
    <t>котельная №33</t>
  </si>
  <si>
    <t>котельная №35</t>
  </si>
  <si>
    <t>котельная №37</t>
  </si>
  <si>
    <t>котельная №39</t>
  </si>
  <si>
    <t>котельная №41</t>
  </si>
  <si>
    <t>котельная №43</t>
  </si>
  <si>
    <t>котельная №44</t>
  </si>
  <si>
    <t>котельная №45</t>
  </si>
  <si>
    <t>котельная №46</t>
  </si>
  <si>
    <t xml:space="preserve"> Нормативы технологических потерь при передаче тепловой энергии в тепловых сетях г. Иваново</t>
  </si>
  <si>
    <t>360000 (но не более 30.04.2026)</t>
  </si>
  <si>
    <r>
      <t>Остаток топлива на начало года, т. натурального топлива, тыс.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</si>
  <si>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r>
      <t>Приход топлива за год, т. натурального топлива, тыс.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</si>
  <si>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r>
      <t>Остаток топлива, т. натурального топлива, тыс.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</si>
  <si>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r>
      <t>Низшая теплота сгорания, ккал/кг (ккал/нм</t>
    </r>
    <r>
      <rPr>
        <b/>
        <vertAlign val="superscript"/>
        <sz val="10"/>
        <color rgb="FF000000"/>
        <rFont val="Times New Roman"/>
        <family val="1"/>
        <charset val="204"/>
      </rPr>
      <t>3</t>
    </r>
    <r>
      <rPr>
        <b/>
        <sz val="10"/>
        <color rgb="FF000000"/>
        <rFont val="Times New Roman"/>
        <family val="1"/>
        <charset val="204"/>
      </rPr>
      <t>)</t>
    </r>
  </si>
  <si>
    <r>
      <t>тыс. м</t>
    </r>
    <r>
      <rPr>
        <b/>
        <vertAlign val="superscript"/>
        <sz val="10"/>
        <color rgb="FF000000"/>
        <rFont val="Times New Roman"/>
        <family val="1"/>
        <charset val="204"/>
      </rPr>
      <t>3</t>
    </r>
  </si>
  <si>
    <t>Минск1</t>
  </si>
  <si>
    <t>De Dietrich DTG 230-12 Eco NOx DIE-MATIC m3</t>
  </si>
  <si>
    <t>Универсал-6</t>
  </si>
  <si>
    <t>КВ-Г -4,65</t>
  </si>
  <si>
    <t>ТВГ-4Р</t>
  </si>
  <si>
    <t>ДКВр10-13</t>
  </si>
  <si>
    <t>МЗК-7АГ-1</t>
  </si>
  <si>
    <t>Vitodens 200-W</t>
  </si>
  <si>
    <t>Энергия-3</t>
  </si>
  <si>
    <t>Братск-1Г</t>
  </si>
  <si>
    <t>Факел-Г</t>
  </si>
  <si>
    <t>ДЕ25/14</t>
  </si>
  <si>
    <t>Vitoplex 300</t>
  </si>
  <si>
    <t xml:space="preserve">КВГ-0,63-95 </t>
  </si>
  <si>
    <t>КВ-ГМ-0,4-95</t>
  </si>
  <si>
    <t>Хопер-100А</t>
  </si>
  <si>
    <t>котельная №2 АО «ИвГТЭ»</t>
  </si>
  <si>
    <t>котельная №3 АО «ИвГТЭ»</t>
  </si>
  <si>
    <t>котельная №10 АО «ИвГТЭ»</t>
  </si>
  <si>
    <t>котельная №17 АО «ИвГТЭ»</t>
  </si>
  <si>
    <t>котельная №18 АО «ИвГТЭ»</t>
  </si>
  <si>
    <t>котельная №19 АО «ИвГТЭ»</t>
  </si>
  <si>
    <t>котельная №23 АО «ИвГТЭ»</t>
  </si>
  <si>
    <t>котельная №24 АО «ИвГТЭ»</t>
  </si>
  <si>
    <t>котельная №25 АО «ИвГТЭ»</t>
  </si>
  <si>
    <t>котельная №30 АО «ИвГТЭ»</t>
  </si>
  <si>
    <t>котельная №31 АО «ИвГТЭ»</t>
  </si>
  <si>
    <t>котельная №33 АО «ИвГТЭ»</t>
  </si>
  <si>
    <t>котельная №35 АО «ИвГТЭ»</t>
  </si>
  <si>
    <t>котельная №37 АО «ИвГТЭ»</t>
  </si>
  <si>
    <t>котельная №39 АО «ИвГТЭ»</t>
  </si>
  <si>
    <t>котельная №41 АО «ИвГТЭ»</t>
  </si>
  <si>
    <t>котельная №43 АО «ИвГТЭ»</t>
  </si>
  <si>
    <t>котельная №44 АО «ИвГТЭ»</t>
  </si>
  <si>
    <t>котельная №45 АО «ИвГТЭ»</t>
  </si>
  <si>
    <t>котельная №46 АО «ИвГТЭ»</t>
  </si>
  <si>
    <t>По организациям, которые имеют несколько тарифов для конечных потребителей (несколько зон деятельности) данные в таблице необходимы по каждой зоне</t>
  </si>
  <si>
    <t>Зам. начальника ПТО Домашкин Василий Александрович, тел. (4932) 30-17-59</t>
  </si>
  <si>
    <t>Все источники теплоснабжения (котельные), эксплуатируемые АО "ИвГТЭ", оборудованы коммерческими приборами учета отпускаемых тепловой энергии, теплоносителя</t>
  </si>
  <si>
    <t>Нет отказов отпуска</t>
  </si>
  <si>
    <t>Нет запрещений</t>
  </si>
  <si>
    <t>Информация указана во вкладке 3.13</t>
  </si>
  <si>
    <t>Информация указана во вкладке 3.14</t>
  </si>
  <si>
    <t xml:space="preserve">Норматив запаса топлива на 2020, 2021 годы = 362 т </t>
  </si>
  <si>
    <t>Статистика за 2021 год не велась</t>
  </si>
  <si>
    <t>Информация о наличии резервного источника электроснабжения на котельных представлена во вкладке 3.18</t>
  </si>
  <si>
    <t>Краткая характеристика схем внешнего электроснабжения котельной с указанием источника питания (наименование электросетевой организации, источник питания, кол-во питающих  КЛ)</t>
  </si>
  <si>
    <t xml:space="preserve">Категория надежности электроснабжения </t>
  </si>
  <si>
    <t>Наличие  независимых источников питания</t>
  </si>
  <si>
    <t>Котельная № 1</t>
  </si>
  <si>
    <t>ССО: ООО "Бизнес Проект"</t>
  </si>
  <si>
    <t>Передвижная генераторная установка  Р=100 кВт
Передвижная генераторная установка Р= 10 кВт
Передвижная генераторная установка Р=20 кВт</t>
  </si>
  <si>
    <t>Ивановская область, Ивановский район, ул. Б.Клинцевская, 2-а</t>
  </si>
  <si>
    <t>ТП - 740</t>
  </si>
  <si>
    <t>КЛ - 0.4 кВ - 3шт.</t>
  </si>
  <si>
    <t xml:space="preserve">Котельная № 2 </t>
  </si>
  <si>
    <t>ССО: ОБГУ СО "ЦСП"</t>
  </si>
  <si>
    <t>г. Иваново, ул. Окуловой, 77</t>
  </si>
  <si>
    <t>ТП - 773</t>
  </si>
  <si>
    <t>КЛ - 0.4 кВ - 2шт.</t>
  </si>
  <si>
    <t>ССО: АО "ИВГОРЭЛЕКТРОСЕТЬ"</t>
  </si>
  <si>
    <t>г. Иваново, ул. Хвойная, 1</t>
  </si>
  <si>
    <t xml:space="preserve">ТП - 425 </t>
  </si>
  <si>
    <t>Котельная № 10</t>
  </si>
  <si>
    <t>г. Иваново, ул. Детская, 2/7</t>
  </si>
  <si>
    <t>ТП - 79</t>
  </si>
  <si>
    <t>ТП - 607</t>
  </si>
  <si>
    <t>Котельная № 17</t>
  </si>
  <si>
    <t>г. Иваново, ул. 5-я Снежная, 3</t>
  </si>
  <si>
    <t>ТП - 890</t>
  </si>
  <si>
    <t>Котельная № 18</t>
  </si>
  <si>
    <t>г. Иваново, ул. Свободы, 1</t>
  </si>
  <si>
    <t>ТП - 743</t>
  </si>
  <si>
    <t>Котельная № 19</t>
  </si>
  <si>
    <t>г. Иваново, ул. Шувандиной, 111</t>
  </si>
  <si>
    <t>ТП - 724</t>
  </si>
  <si>
    <t>г. Иваново, ул. Садовского, 7</t>
  </si>
  <si>
    <t>ТП - 568</t>
  </si>
  <si>
    <t>Котельная № 24</t>
  </si>
  <si>
    <t>г. Иваново, ул. Носова, 49</t>
  </si>
  <si>
    <t>ТП - 38</t>
  </si>
  <si>
    <t>Котельная № 25</t>
  </si>
  <si>
    <t>г. Иваново, ул. Неждановская, 19</t>
  </si>
  <si>
    <t xml:space="preserve">ТП - 367, ТП - 718 </t>
  </si>
  <si>
    <t>Котельная № 30</t>
  </si>
  <si>
    <t>г. Иваново, ул. Володиной, 7-а</t>
  </si>
  <si>
    <t>ТП - 586</t>
  </si>
  <si>
    <t>Котельная № 31</t>
  </si>
  <si>
    <t>г. Иваново, ул. Лебедева-Кумача, 10-б</t>
  </si>
  <si>
    <t>ТП - 103</t>
  </si>
  <si>
    <t>г. Иваново, ул. Авдотьинская, 20-а</t>
  </si>
  <si>
    <t>ТП - 360, ТП - 485</t>
  </si>
  <si>
    <t>Котельная № 35</t>
  </si>
  <si>
    <t>г. Иваново, ул. Жаворонкова, 40</t>
  </si>
  <si>
    <t>ТП - 232, ТП-777</t>
  </si>
  <si>
    <t>г. Иваново, ул. Н. Неман, 103</t>
  </si>
  <si>
    <t>ТП - 941, ТП - 944</t>
  </si>
  <si>
    <t>КЛ - 0.4 кВ - 4шт.</t>
  </si>
  <si>
    <t>Котельная № 39</t>
  </si>
  <si>
    <t>г. Иваново, ул. 2-я Ягодная, 31</t>
  </si>
  <si>
    <t>ТП - 673</t>
  </si>
  <si>
    <t>Котельная № 41</t>
  </si>
  <si>
    <t>г. Иваново, ул. Сахарова, 56</t>
  </si>
  <si>
    <t>ТП - 199, 718</t>
  </si>
  <si>
    <t>Котельная № 43</t>
  </si>
  <si>
    <t>г. Иваново, ул. 9-я Линия, д. 1/26</t>
  </si>
  <si>
    <t>ТП - 47</t>
  </si>
  <si>
    <t>Котельная № 44</t>
  </si>
  <si>
    <t>ССО: ОАО "РЖД"</t>
  </si>
  <si>
    <t>г. Иваново, ул. 1-я Завокзальная, 24</t>
  </si>
  <si>
    <t>ТП - 660</t>
  </si>
  <si>
    <t>Котельная № 45</t>
  </si>
  <si>
    <t>ССО: РОСИНКАС</t>
  </si>
  <si>
    <t>г. Иваново, ул. Красных Зорь, 28</t>
  </si>
  <si>
    <t>ТП - 652</t>
  </si>
  <si>
    <t>г. Иваново, ул. Красных Зорь, 50</t>
  </si>
  <si>
    <t>ТП - 81</t>
  </si>
  <si>
    <t>Без изменений относительно последней актуализации</t>
  </si>
  <si>
    <t>Изменений за 2021 год не было</t>
  </si>
  <si>
    <t>Мероприятия на 2021 год не планировались и не проводились</t>
  </si>
  <si>
    <t>Для АО "ИвГТЭ" утверждена инвестиционная программа в сфере теплоснабжения "Реконструкция тепловых сетей города Иванова на 2020-2043 гг. в рамках концессионного соглашения"</t>
  </si>
  <si>
    <t>Электронная модель систем теплоснабжения со схемами трассировок тепловых сетей находится в Администрации г. Иваново</t>
  </si>
  <si>
    <t>Параметры режима работы тепловых сетей АО "ИвГТЭ" указаны в прилагаемом файле (см. файл "Режим работы ТС")</t>
  </si>
  <si>
    <t>Вся информация по конечным потребителям в г. Иванове находится в зоне ответственности ЕТО - ПАО "Т Плюс"</t>
  </si>
  <si>
    <t>Все испытания тепловых сетей проводятся АО "ИвГТЭ" в межотопительный период с мая по сентябрь</t>
  </si>
  <si>
    <t>Защита тепловых сетей от превышения давления отсутствует</t>
  </si>
  <si>
    <t>Аварийные ситуации при теплоснабжении отсутствуют</t>
  </si>
  <si>
    <t>ОДС</t>
  </si>
  <si>
    <t>Информация указана во вкладке 3.7</t>
  </si>
  <si>
    <t>природный газ</t>
  </si>
  <si>
    <t>отдельный учет не ведется</t>
  </si>
  <si>
    <t>Информация указана во вкладке 3.8</t>
  </si>
  <si>
    <t>ДКВр4-13</t>
  </si>
  <si>
    <t>Геффен    МВ1.2-500</t>
  </si>
  <si>
    <t>1992</t>
  </si>
  <si>
    <t xml:space="preserve">1992 </t>
  </si>
  <si>
    <t>1971</t>
  </si>
  <si>
    <t>1972</t>
  </si>
  <si>
    <t>1973</t>
  </si>
  <si>
    <t>1975</t>
  </si>
  <si>
    <t>1976</t>
  </si>
  <si>
    <t>Геффен      MB2.1-220</t>
  </si>
  <si>
    <t>«Vitoplex 100», PV1</t>
  </si>
  <si>
    <t>выведен  из экс.</t>
  </si>
  <si>
    <t>Схемы источников, насосных станций и тепловых пунктов не изменились относительно последней актуализации. Режимные карты котлов, утвержденные после последней актуализации, представлены в файле "Режимные карты".</t>
  </si>
  <si>
    <t>Перечень выявленных бесхозяйных тепловых сетей представлен в прилагаемом файле (см. файл "Бесхозяйные сети")</t>
  </si>
  <si>
    <t>Отчеты о реконструкции тепловых сетей АО "ИвГТЭ" за 2020, 2021 годы представлены в файле "Реконструкция 2020, 2021". Кроме того, АО "ИвГТЭ" выполнило мероприятия:
 - по капитальному ремонту тепловых сетей: в 2020 году - 1941,1 м по каналу, в 2021 году - 2121,1 м по каналу;
 - по капитальному ремонту тепловой изоляции: в 2020 году - 368,7 м в 2-хтрубном исчислении, в 2021 году - 102,4 м в 2-хтрубном исчислении</t>
  </si>
  <si>
    <t>АО "ИвГТЭ"</t>
  </si>
  <si>
    <t>Информация указана во вкладке 4.25</t>
  </si>
  <si>
    <t>Утвержденный температурный графики регулирования отпуска тепловой энергии на 2021-2022 гг. представлен в приложенном файле (см. файл "Температурные графики")</t>
  </si>
  <si>
    <t>Примечание: указан объем утечек у потребителей</t>
  </si>
  <si>
    <t>* - с учетом потерь тепловой энергии, теплоносителя в тепловых сетях Коляновского с.п. (от ИвТЭЦ-3)</t>
  </si>
  <si>
    <t>Перечень тепловых сетей АО "ИвГТЭ" предоставлялся при последней актуализации схемы теплоснабжения. Перечень арендованных у Администрации г. Иванова тепловых сетей отражен в файле "аренда сетей у Администрации". Перечень тепловых сетей, находящихся в концессии АО "ИвГТЭ", указан в таблице 81 ГЛАВЫ 1 "СУЩЕСТВУЮЩЕЕ ПОЛОЖЕНИЕ В СФЕРЕ ПРОИЗВОДСТВА, ПЕРЕДАЧИ И ПОТРЕБЛЕНИЯ ТЕПЛОВОЙ ЭНЕРГИИ ДЛЯ ЦЕЛЕЙ ТЕПЛОСНАБЖЕНИЯ"</t>
  </si>
  <si>
    <t>Наработка на конец 2021 года, час.</t>
  </si>
  <si>
    <t>Baxi LUNA DUO-TEC MP 1.90</t>
  </si>
  <si>
    <t>Ежесуточные архивы показаний приборов учета отпущенной тепловой энергии и теплоносителя с коллекторов каждому теплоисточнику за 2021 г. отправлены на указанную электронную почту  09.03.2022 года</t>
  </si>
  <si>
    <t>Информация указана во вкладке 3.6</t>
  </si>
  <si>
    <t>Пообъектная статистика отказов и восстановлений тепловых сетей (аварий, инцидентов) за 2017-2021 гг. представлена в приложенном файле (см. файл "Статистика отказов 2017-2021")</t>
  </si>
  <si>
    <t>Информация указана во вкладке 4.24</t>
  </si>
  <si>
    <t xml:space="preserve"> * фактические потери указаны за 1 полугодие 2021 года </t>
  </si>
  <si>
    <t>* по сторонним источникам теплоснабжения фактические потери тепловой энергии (в т.ч. в % от отпущенной тепловой энергии) указан за период с 01.01.2021-30.06.2021г. С 01.07.2021 г. филиалу "Владимирский" ПАО "Т Плюс" присвоен статус ЕТО в г.Иваново. По заключенным договорам поставки тепловой энергии, теплоносителя в целях компенсации потерь, с 01.07.2021 года потери тепловой энергии определяет ФВ ПАО "Т Плюс".</t>
  </si>
  <si>
    <t>2021*</t>
  </si>
  <si>
    <t>н/д</t>
  </si>
  <si>
    <t>Котельная ООО «ТЭС» (ЗАО "УПЖКХ") -тепловые сети АО "ИвГТЭ"</t>
  </si>
  <si>
    <t>Акционерное общество "Ивгортеплоэнерго" не наделено статусом ЕТО в городском округе Иваново</t>
  </si>
  <si>
    <t>Таблица_6.4. - Данные о регулируемых тарифах ЕТО *</t>
  </si>
  <si>
    <t>* Акционерное общество "Ивгортеплоэнерго" не наделено статусом ЕТО в городском округе Иваново</t>
  </si>
  <si>
    <t>Таблицы_6.5 - Данные о нерегулируемых ценах ЕТО после перехода в ценовую зону теплоснабжения *</t>
  </si>
  <si>
    <t>Таблица_6.6.1 -Таблица П19.1. Технико-экономические показатели источника тепловой энергии № ______ в зоне деятельности единой теплоснабжающей организации № _____ за 2021-ый год актуализации схемы теплоснабжения (с НДС) *</t>
  </si>
  <si>
    <t>Таблица_6.6.2 - Таблица П19.2. Технико-экономические показатели покупки и передачи тепловой энергии, теплоносителя в системе теплоснабжения № ... в зоне деятельности единой теплоснабжающей организации № ... за 2021-ый год актуализации схемы теплоснабжения (с НДС)*</t>
  </si>
  <si>
    <t>Таблица_6.6.3 - Таблица П19.3. Технико-экономические показатели передачи тепловой энергии и теплоносителя в системе теплоснабжения № ___ в зоне деятельности единой теплоснабжающей организации №____ за 2021-ый год актуализации схемы теплоснабжения (с НДС)*</t>
  </si>
  <si>
    <t>Таблица_6.6.4 - Таблица П19.4. Технико-экономические показатели в зоне деятельности единой теплоснабжающей организации № ... за 2021-ый год актуализации схемы теплоснабжения (с НДС) *</t>
  </si>
  <si>
    <t>Информация указана в приложенном файле (см. файл "Приложение №7")</t>
  </si>
  <si>
    <t>Статистика приведена во вложенном файле "Статистика отказов 2017-2021"</t>
  </si>
  <si>
    <t>←указана расчетная нормативная подпитка контура отопления (т/трассы+ВСО потребителей)</t>
  </si>
  <si>
    <t>←указана расчетная нормативная подпитка контура отопления (т/трассы+ВСО потребителей), подпитка с котельной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</si>
</sst>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#,##0.0"/>
    <numFmt numFmtId="166" formatCode="0.0%"/>
    <numFmt numFmtId="167" formatCode="0.000"/>
    <numFmt numFmtId="168" formatCode="0.0"/>
  </numFmts>
  <fonts count="7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bscript"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vertAlign val="superscript"/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7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7"/>
      <color theme="1"/>
      <name val="Times New Roman"/>
      <family val="1"/>
      <charset val="204"/>
    </font>
    <font>
      <b/>
      <u/>
      <sz val="10"/>
      <color theme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Calibri"/>
      <family val="2"/>
      <scheme val="minor"/>
    </font>
    <font>
      <u/>
      <sz val="14"/>
      <color rgb="FFFF0000"/>
      <name val="Times New Roman"/>
      <family val="1"/>
      <charset val="204"/>
    </font>
    <font>
      <sz val="11"/>
      <color theme="1"/>
      <name val="Cambria"/>
      <family val="1"/>
      <charset val="204"/>
    </font>
    <font>
      <sz val="11"/>
      <color theme="0" tint="-0.34998626667073579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u/>
      <sz val="10"/>
      <color rgb="FF00B0F0"/>
      <name val="Times New Roman"/>
      <family val="1"/>
      <charset val="204"/>
    </font>
    <font>
      <u/>
      <sz val="11"/>
      <color rgb="FF0070C0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9"/>
      <color theme="0" tint="-0.34998626667073579"/>
      <name val="Times New Roman"/>
      <family val="1"/>
      <charset val="204"/>
    </font>
    <font>
      <b/>
      <sz val="9"/>
      <color theme="0" tint="-0.34998626667073579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theme="0" tint="-0.3499862666707357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0" tint="-0.34998626667073579"/>
      <name val="Cambria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3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/>
    <xf numFmtId="9" fontId="47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164" fontId="47" fillId="0" borderId="0" applyFont="0" applyFill="0" applyBorder="0" applyAlignment="0" applyProtection="0"/>
    <xf numFmtId="0" fontId="3" fillId="0" borderId="0"/>
    <xf numFmtId="0" fontId="65" fillId="0" borderId="0"/>
  </cellStyleXfs>
  <cellXfs count="468">
    <xf numFmtId="0" fontId="0" fillId="0" borderId="0" xfId="0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0" xfId="1"/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1" fillId="0" borderId="0" xfId="1" quotePrefix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1" quotePrefix="1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1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1" fillId="0" borderId="0" xfId="1" quotePrefix="1"/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27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9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indent="1"/>
    </xf>
    <xf numFmtId="0" fontId="7" fillId="0" borderId="1" xfId="0" applyFont="1" applyBorder="1"/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0" fontId="23" fillId="0" borderId="0" xfId="0" applyFont="1" applyFill="1"/>
    <xf numFmtId="0" fontId="3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/>
    <xf numFmtId="0" fontId="23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/>
    </xf>
    <xf numFmtId="0" fontId="33" fillId="0" borderId="1" xfId="1" quotePrefix="1" applyFont="1" applyFill="1" applyBorder="1" applyAlignment="1">
      <alignment horizontal="left" vertical="center"/>
    </xf>
    <xf numFmtId="0" fontId="23" fillId="0" borderId="0" xfId="0" applyFont="1" applyFill="1" applyAlignment="1">
      <alignment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37" fillId="0" borderId="0" xfId="0" applyFont="1"/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left"/>
    </xf>
    <xf numFmtId="0" fontId="38" fillId="0" borderId="0" xfId="0" applyFont="1"/>
    <xf numFmtId="3" fontId="39" fillId="0" borderId="1" xfId="0" applyNumberFormat="1" applyFont="1" applyBorder="1" applyAlignment="1">
      <alignment horizontal="center" vertical="center" wrapText="1"/>
    </xf>
    <xf numFmtId="0" fontId="34" fillId="0" borderId="0" xfId="0" applyFont="1"/>
    <xf numFmtId="0" fontId="39" fillId="0" borderId="1" xfId="0" applyFont="1" applyBorder="1" applyAlignment="1">
      <alignment horizontal="center" vertical="center" wrapText="1"/>
    </xf>
    <xf numFmtId="0" fontId="25" fillId="0" borderId="0" xfId="0" applyFont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43" fillId="0" borderId="0" xfId="1" applyFont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9" fillId="0" borderId="1" xfId="0" applyFont="1" applyBorder="1" applyAlignment="1">
      <alignment horizontal="left" vertical="center" wrapText="1"/>
    </xf>
    <xf numFmtId="0" fontId="32" fillId="3" borderId="0" xfId="0" applyFont="1" applyFill="1" applyAlignment="1">
      <alignment wrapText="1"/>
    </xf>
    <xf numFmtId="0" fontId="32" fillId="10" borderId="0" xfId="0" applyFont="1" applyFill="1" applyAlignment="1">
      <alignment wrapText="1"/>
    </xf>
    <xf numFmtId="0" fontId="32" fillId="4" borderId="0" xfId="0" applyFont="1" applyFill="1" applyAlignment="1">
      <alignment wrapText="1"/>
    </xf>
    <xf numFmtId="0" fontId="32" fillId="5" borderId="0" xfId="0" applyFont="1" applyFill="1" applyAlignment="1">
      <alignment wrapText="1"/>
    </xf>
    <xf numFmtId="0" fontId="44" fillId="5" borderId="0" xfId="1" applyFont="1" applyFill="1" applyAlignment="1">
      <alignment horizontal="left" vertical="center"/>
    </xf>
    <xf numFmtId="0" fontId="32" fillId="6" borderId="0" xfId="0" applyFont="1" applyFill="1" applyAlignment="1">
      <alignment wrapText="1"/>
    </xf>
    <xf numFmtId="0" fontId="32" fillId="6" borderId="0" xfId="0" applyFont="1" applyFill="1" applyAlignment="1">
      <alignment horizontal="left" vertical="center" wrapText="1"/>
    </xf>
    <xf numFmtId="0" fontId="32" fillId="7" borderId="0" xfId="0" applyFont="1" applyFill="1" applyAlignment="1">
      <alignment wrapText="1"/>
    </xf>
    <xf numFmtId="0" fontId="32" fillId="7" borderId="0" xfId="0" applyFont="1" applyFill="1" applyAlignment="1">
      <alignment horizontal="left" vertical="center" wrapText="1"/>
    </xf>
    <xf numFmtId="0" fontId="32" fillId="8" borderId="0" xfId="0" applyFont="1" applyFill="1" applyAlignment="1">
      <alignment wrapText="1"/>
    </xf>
    <xf numFmtId="0" fontId="32" fillId="8" borderId="0" xfId="0" applyFont="1" applyFill="1" applyAlignment="1">
      <alignment horizontal="left" vertical="center" wrapText="1"/>
    </xf>
    <xf numFmtId="0" fontId="44" fillId="3" borderId="0" xfId="1" quotePrefix="1" applyFont="1" applyFill="1" applyAlignment="1">
      <alignment horizontal="left" vertical="center"/>
    </xf>
    <xf numFmtId="0" fontId="32" fillId="0" borderId="0" xfId="0" applyFont="1"/>
    <xf numFmtId="0" fontId="44" fillId="4" borderId="0" xfId="1" applyFont="1" applyFill="1" applyAlignment="1">
      <alignment horizontal="left" vertical="center"/>
    </xf>
    <xf numFmtId="0" fontId="44" fillId="10" borderId="0" xfId="1" quotePrefix="1" applyFont="1" applyFill="1" applyAlignment="1">
      <alignment horizontal="left" vertical="center"/>
    </xf>
    <xf numFmtId="0" fontId="44" fillId="6" borderId="0" xfId="1" quotePrefix="1" applyFont="1" applyFill="1"/>
    <xf numFmtId="0" fontId="44" fillId="9" borderId="0" xfId="1" applyFont="1" applyFill="1"/>
    <xf numFmtId="0" fontId="44" fillId="8" borderId="0" xfId="1" quotePrefix="1" applyFont="1" applyFill="1"/>
    <xf numFmtId="0" fontId="32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" xfId="1" applyFont="1" applyBorder="1"/>
    <xf numFmtId="0" fontId="45" fillId="0" borderId="0" xfId="0" applyFont="1"/>
    <xf numFmtId="0" fontId="9" fillId="11" borderId="1" xfId="0" applyFont="1" applyFill="1" applyBorder="1" applyAlignment="1">
      <alignment horizontal="center" vertical="center" wrapText="1"/>
    </xf>
    <xf numFmtId="0" fontId="35" fillId="0" borderId="0" xfId="1" applyFont="1" applyAlignment="1">
      <alignment horizontal="left" vertical="center"/>
    </xf>
    <xf numFmtId="0" fontId="46" fillId="0" borderId="0" xfId="0" applyFont="1"/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0" xfId="3"/>
    <xf numFmtId="0" fontId="9" fillId="0" borderId="1" xfId="3" applyFont="1" applyBorder="1" applyAlignment="1">
      <alignment horizontal="center" vertical="center" wrapText="1"/>
    </xf>
    <xf numFmtId="165" fontId="9" fillId="0" borderId="1" xfId="3" applyNumberFormat="1" applyFont="1" applyBorder="1" applyAlignment="1">
      <alignment horizontal="right" vertical="center" wrapText="1"/>
    </xf>
    <xf numFmtId="166" fontId="9" fillId="0" borderId="1" xfId="2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166" fontId="13" fillId="0" borderId="1" xfId="2" applyNumberFormat="1" applyFont="1" applyBorder="1" applyAlignment="1">
      <alignment horizontal="center" vertical="center" wrapText="1"/>
    </xf>
    <xf numFmtId="165" fontId="13" fillId="0" borderId="1" xfId="3" applyNumberFormat="1" applyFont="1" applyBorder="1" applyAlignment="1">
      <alignment horizontal="right" vertical="center" wrapText="1"/>
    </xf>
    <xf numFmtId="3" fontId="6" fillId="0" borderId="0" xfId="3" applyNumberFormat="1"/>
    <xf numFmtId="165" fontId="6" fillId="0" borderId="0" xfId="3" applyNumberFormat="1"/>
    <xf numFmtId="0" fontId="23" fillId="0" borderId="1" xfId="0" applyFont="1" applyFill="1" applyBorder="1" applyAlignment="1">
      <alignment horizontal="left" vertical="center"/>
    </xf>
    <xf numFmtId="0" fontId="33" fillId="0" borderId="1" xfId="1" applyFont="1" applyFill="1" applyBorder="1"/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right" vertical="center"/>
    </xf>
    <xf numFmtId="0" fontId="32" fillId="0" borderId="1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right" vertical="center" wrapText="1"/>
    </xf>
    <xf numFmtId="0" fontId="50" fillId="0" borderId="0" xfId="0" applyFont="1"/>
    <xf numFmtId="0" fontId="23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right" vertical="center" wrapText="1"/>
    </xf>
    <xf numFmtId="0" fontId="50" fillId="0" borderId="1" xfId="0" applyFont="1" applyBorder="1"/>
    <xf numFmtId="3" fontId="23" fillId="0" borderId="1" xfId="0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168" fontId="23" fillId="0" borderId="1" xfId="0" applyNumberFormat="1" applyFont="1" applyBorder="1" applyAlignment="1">
      <alignment horizontal="right" vertical="center" wrapText="1"/>
    </xf>
    <xf numFmtId="9" fontId="23" fillId="0" borderId="1" xfId="2" applyFont="1" applyBorder="1" applyAlignment="1">
      <alignment horizontal="right" vertical="center" wrapText="1"/>
    </xf>
    <xf numFmtId="43" fontId="23" fillId="0" borderId="1" xfId="0" applyNumberFormat="1" applyFont="1" applyBorder="1" applyAlignment="1">
      <alignment horizontal="right" vertical="center" wrapText="1"/>
    </xf>
    <xf numFmtId="43" fontId="23" fillId="0" borderId="1" xfId="0" applyNumberFormat="1" applyFont="1" applyBorder="1" applyAlignment="1">
      <alignment horizontal="justify" vertical="center" wrapText="1"/>
    </xf>
    <xf numFmtId="0" fontId="9" fillId="0" borderId="1" xfId="3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2" fillId="12" borderId="1" xfId="0" applyFont="1" applyFill="1" applyBorder="1" applyAlignment="1">
      <alignment horizontal="left" vertical="center" wrapText="1"/>
    </xf>
    <xf numFmtId="3" fontId="12" fillId="12" borderId="1" xfId="0" applyNumberFormat="1" applyFont="1" applyFill="1" applyBorder="1" applyAlignment="1">
      <alignment horizontal="center" vertical="center" wrapText="1"/>
    </xf>
    <xf numFmtId="3" fontId="12" fillId="12" borderId="1" xfId="0" applyNumberFormat="1" applyFont="1" applyFill="1" applyBorder="1" applyAlignment="1">
      <alignment horizontal="right" vertical="center" wrapText="1"/>
    </xf>
    <xf numFmtId="0" fontId="12" fillId="12" borderId="1" xfId="0" applyFont="1" applyFill="1" applyBorder="1" applyAlignment="1">
      <alignment horizontal="right" vertical="center" wrapText="1"/>
    </xf>
    <xf numFmtId="3" fontId="10" fillId="1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54" fillId="0" borderId="1" xfId="0" applyFont="1" applyFill="1" applyBorder="1"/>
    <xf numFmtId="0" fontId="54" fillId="0" borderId="1" xfId="0" applyFont="1" applyFill="1" applyBorder="1" applyAlignment="1">
      <alignment vertical="center" wrapText="1"/>
    </xf>
    <xf numFmtId="0" fontId="55" fillId="0" borderId="1" xfId="1" applyFont="1" applyFill="1" applyBorder="1" applyAlignment="1">
      <alignment vertical="center" wrapText="1"/>
    </xf>
    <xf numFmtId="0" fontId="55" fillId="0" borderId="1" xfId="1" quotePrefix="1" applyFont="1" applyFill="1" applyBorder="1" applyAlignment="1">
      <alignment horizontal="left" vertical="center"/>
    </xf>
    <xf numFmtId="0" fontId="35" fillId="0" borderId="0" xfId="1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Alignment="1"/>
    <xf numFmtId="0" fontId="13" fillId="0" borderId="1" xfId="0" applyFont="1" applyBorder="1" applyAlignment="1">
      <alignment horizontal="center" wrapText="1"/>
    </xf>
    <xf numFmtId="0" fontId="9" fillId="0" borderId="1" xfId="0" applyFont="1" applyBorder="1" applyAlignment="1"/>
    <xf numFmtId="0" fontId="23" fillId="0" borderId="0" xfId="0" applyFont="1" applyFill="1" applyAlignment="1">
      <alignment vertical="center"/>
    </xf>
    <xf numFmtId="0" fontId="23" fillId="0" borderId="1" xfId="0" applyFont="1" applyFill="1" applyBorder="1" applyAlignment="1">
      <alignment vertical="center"/>
    </xf>
    <xf numFmtId="0" fontId="4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32" fillId="13" borderId="0" xfId="0" applyFont="1" applyFill="1" applyAlignment="1">
      <alignment wrapText="1"/>
    </xf>
    <xf numFmtId="0" fontId="32" fillId="13" borderId="0" xfId="0" applyFont="1" applyFill="1" applyAlignment="1">
      <alignment horizontal="left" vertical="center" wrapText="1"/>
    </xf>
    <xf numFmtId="0" fontId="44" fillId="13" borderId="0" xfId="1" quotePrefix="1" applyFont="1" applyFill="1"/>
    <xf numFmtId="0" fontId="9" fillId="0" borderId="1" xfId="3" applyFont="1" applyBorder="1" applyAlignment="1">
      <alignment horizontal="center" vertical="center" wrapText="1"/>
    </xf>
    <xf numFmtId="0" fontId="25" fillId="0" borderId="0" xfId="3" applyFont="1"/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center" vertical="center" wrapText="1"/>
    </xf>
    <xf numFmtId="0" fontId="16" fillId="0" borderId="1" xfId="1" quotePrefix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3" fillId="0" borderId="0" xfId="1" quotePrefix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/>
    </xf>
    <xf numFmtId="0" fontId="33" fillId="0" borderId="1" xfId="1" applyFont="1" applyBorder="1"/>
    <xf numFmtId="0" fontId="23" fillId="0" borderId="0" xfId="0" applyFont="1" applyAlignment="1">
      <alignment wrapText="1"/>
    </xf>
    <xf numFmtId="0" fontId="56" fillId="0" borderId="0" xfId="1" quotePrefix="1" applyFont="1"/>
    <xf numFmtId="0" fontId="23" fillId="0" borderId="0" xfId="0" applyFont="1" applyBorder="1"/>
    <xf numFmtId="0" fontId="23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49" fontId="9" fillId="0" borderId="2" xfId="3" applyNumberFormat="1" applyFont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3" fillId="0" borderId="0" xfId="7"/>
    <xf numFmtId="0" fontId="9" fillId="0" borderId="1" xfId="7" applyFont="1" applyBorder="1" applyAlignment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165" fontId="9" fillId="0" borderId="1" xfId="7" applyNumberFormat="1" applyFont="1" applyBorder="1" applyAlignment="1">
      <alignment horizontal="center" vertical="center" wrapText="1"/>
    </xf>
    <xf numFmtId="165" fontId="9" fillId="0" borderId="1" xfId="7" applyNumberFormat="1" applyFont="1" applyBorder="1" applyAlignment="1">
      <alignment horizontal="right" vertical="center" wrapText="1"/>
    </xf>
    <xf numFmtId="0" fontId="38" fillId="0" borderId="1" xfId="7" applyFont="1" applyBorder="1"/>
    <xf numFmtId="165" fontId="38" fillId="0" borderId="1" xfId="7" applyNumberFormat="1" applyFont="1" applyBorder="1" applyAlignment="1">
      <alignment horizontal="center"/>
    </xf>
    <xf numFmtId="0" fontId="36" fillId="0" borderId="0" xfId="7" applyFont="1"/>
    <xf numFmtId="0" fontId="36" fillId="0" borderId="0" xfId="7" applyFont="1" applyAlignment="1">
      <alignment horizontal="center"/>
    </xf>
    <xf numFmtId="0" fontId="3" fillId="0" borderId="0" xfId="7" applyAlignment="1">
      <alignment horizontal="center"/>
    </xf>
    <xf numFmtId="0" fontId="9" fillId="0" borderId="1" xfId="7" applyFont="1" applyBorder="1" applyAlignment="1">
      <alignment horizontal="left" vertical="center" wrapText="1"/>
    </xf>
    <xf numFmtId="0" fontId="13" fillId="0" borderId="1" xfId="7" applyFont="1" applyBorder="1" applyAlignment="1">
      <alignment horizontal="center" vertical="center" wrapText="1"/>
    </xf>
    <xf numFmtId="0" fontId="13" fillId="0" borderId="1" xfId="7" applyFont="1" applyBorder="1" applyAlignment="1">
      <alignment horizontal="left" vertical="center" wrapText="1"/>
    </xf>
    <xf numFmtId="165" fontId="13" fillId="0" borderId="1" xfId="7" applyNumberFormat="1" applyFont="1" applyBorder="1" applyAlignment="1">
      <alignment horizontal="center" vertical="center" wrapText="1"/>
    </xf>
    <xf numFmtId="165" fontId="13" fillId="0" borderId="1" xfId="7" applyNumberFormat="1" applyFont="1" applyBorder="1" applyAlignment="1">
      <alignment horizontal="right" vertical="center" wrapText="1"/>
    </xf>
    <xf numFmtId="3" fontId="3" fillId="0" borderId="0" xfId="7" applyNumberFormat="1" applyAlignment="1">
      <alignment horizontal="center"/>
    </xf>
    <xf numFmtId="165" fontId="3" fillId="0" borderId="0" xfId="7" applyNumberFormat="1" applyAlignment="1">
      <alignment horizontal="center"/>
    </xf>
    <xf numFmtId="0" fontId="9" fillId="0" borderId="1" xfId="7" applyFont="1" applyBorder="1" applyAlignment="1">
      <alignment horizontal="left" vertical="center"/>
    </xf>
    <xf numFmtId="0" fontId="13" fillId="0" borderId="1" xfId="7" applyFont="1" applyBorder="1" applyAlignment="1">
      <alignment horizontal="left" vertical="center"/>
    </xf>
    <xf numFmtId="0" fontId="9" fillId="0" borderId="4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right" vertical="center" wrapText="1"/>
    </xf>
    <xf numFmtId="0" fontId="9" fillId="0" borderId="6" xfId="3" applyFont="1" applyFill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4" xfId="3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right" vertical="center" wrapText="1"/>
    </xf>
    <xf numFmtId="165" fontId="9" fillId="0" borderId="4" xfId="3" applyNumberFormat="1" applyFont="1" applyFill="1" applyBorder="1" applyAlignment="1">
      <alignment horizontal="right" vertical="center" wrapText="1"/>
    </xf>
    <xf numFmtId="0" fontId="9" fillId="0" borderId="7" xfId="3" applyFont="1" applyFill="1" applyBorder="1" applyAlignment="1">
      <alignment horizontal="left" vertical="center" wrapText="1"/>
    </xf>
    <xf numFmtId="0" fontId="9" fillId="0" borderId="7" xfId="3" applyFont="1" applyFill="1" applyBorder="1" applyAlignment="1">
      <alignment horizontal="center" vertical="center" wrapText="1"/>
    </xf>
    <xf numFmtId="165" fontId="9" fillId="0" borderId="7" xfId="3" applyNumberFormat="1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1" fontId="3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8" fillId="4" borderId="10" xfId="0" applyFont="1" applyFill="1" applyBorder="1" applyAlignment="1">
      <alignment horizontal="center" vertical="center" wrapText="1"/>
    </xf>
    <xf numFmtId="0" fontId="58" fillId="10" borderId="10" xfId="0" applyFont="1" applyFill="1" applyBorder="1" applyAlignment="1">
      <alignment horizontal="center" vertical="center" wrapText="1"/>
    </xf>
    <xf numFmtId="0" fontId="58" fillId="5" borderId="10" xfId="0" applyFont="1" applyFill="1" applyBorder="1" applyAlignment="1">
      <alignment horizontal="center" vertical="center" wrapText="1"/>
    </xf>
    <xf numFmtId="0" fontId="58" fillId="6" borderId="10" xfId="0" applyFont="1" applyFill="1" applyBorder="1" applyAlignment="1">
      <alignment horizontal="center" vertical="center" wrapText="1"/>
    </xf>
    <xf numFmtId="0" fontId="58" fillId="7" borderId="10" xfId="0" applyFont="1" applyFill="1" applyBorder="1" applyAlignment="1">
      <alignment horizontal="center" vertical="center" wrapText="1"/>
    </xf>
    <xf numFmtId="0" fontId="58" fillId="8" borderId="10" xfId="0" applyFont="1" applyFill="1" applyBorder="1" applyAlignment="1">
      <alignment horizontal="center" vertical="center" wrapText="1"/>
    </xf>
    <xf numFmtId="0" fontId="58" fillId="13" borderId="10" xfId="0" applyFont="1" applyFill="1" applyBorder="1" applyAlignment="1">
      <alignment horizontal="center" vertical="center" wrapText="1"/>
    </xf>
    <xf numFmtId="0" fontId="58" fillId="3" borderId="10" xfId="0" applyFont="1" applyFill="1" applyBorder="1" applyAlignment="1">
      <alignment wrapText="1"/>
    </xf>
    <xf numFmtId="0" fontId="58" fillId="10" borderId="10" xfId="0" applyFont="1" applyFill="1" applyBorder="1" applyAlignment="1">
      <alignment wrapText="1"/>
    </xf>
    <xf numFmtId="0" fontId="58" fillId="4" borderId="10" xfId="0" applyFont="1" applyFill="1" applyBorder="1" applyAlignment="1">
      <alignment wrapText="1"/>
    </xf>
    <xf numFmtId="0" fontId="58" fillId="8" borderId="10" xfId="0" applyFont="1" applyFill="1" applyBorder="1" applyAlignment="1">
      <alignment horizontal="left" vertical="center" wrapText="1"/>
    </xf>
    <xf numFmtId="0" fontId="58" fillId="13" borderId="10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8" fontId="39" fillId="0" borderId="1" xfId="0" applyNumberFormat="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10" fontId="59" fillId="0" borderId="1" xfId="0" applyNumberFormat="1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center" vertical="center" wrapText="1"/>
    </xf>
    <xf numFmtId="167" fontId="39" fillId="0" borderId="1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67" fontId="39" fillId="0" borderId="7" xfId="0" applyNumberFormat="1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0" fillId="0" borderId="1" xfId="0" applyBorder="1"/>
    <xf numFmtId="10" fontId="60" fillId="0" borderId="1" xfId="0" applyNumberFormat="1" applyFont="1" applyBorder="1" applyAlignment="1">
      <alignment horizontal="center" vertical="center" wrapText="1"/>
    </xf>
    <xf numFmtId="9" fontId="59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0" fontId="39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39" fillId="0" borderId="1" xfId="0" applyNumberFormat="1" applyFont="1" applyBorder="1" applyAlignment="1">
      <alignment horizontal="left" vertical="center"/>
    </xf>
    <xf numFmtId="3" fontId="39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2" fontId="62" fillId="0" borderId="1" xfId="0" applyNumberFormat="1" applyFont="1" applyBorder="1" applyAlignment="1">
      <alignment horizontal="center" vertical="center" wrapText="1"/>
    </xf>
    <xf numFmtId="3" fontId="62" fillId="0" borderId="1" xfId="0" applyNumberFormat="1" applyFont="1" applyBorder="1" applyAlignment="1">
      <alignment horizontal="center" vertical="center" wrapText="1"/>
    </xf>
    <xf numFmtId="0" fontId="39" fillId="11" borderId="1" xfId="0" applyFont="1" applyFill="1" applyBorder="1" applyAlignment="1">
      <alignment horizontal="center" vertical="center"/>
    </xf>
    <xf numFmtId="0" fontId="39" fillId="11" borderId="1" xfId="0" applyFont="1" applyFill="1" applyBorder="1" applyAlignment="1">
      <alignment horizontal="center" vertical="center" wrapText="1"/>
    </xf>
    <xf numFmtId="167" fontId="39" fillId="11" borderId="1" xfId="0" applyNumberFormat="1" applyFont="1" applyFill="1" applyBorder="1" applyAlignment="1">
      <alignment horizontal="center" vertical="center" wrapText="1"/>
    </xf>
    <xf numFmtId="2" fontId="39" fillId="11" borderId="1" xfId="0" applyNumberFormat="1" applyFont="1" applyFill="1" applyBorder="1" applyAlignment="1">
      <alignment horizontal="center" vertical="center"/>
    </xf>
    <xf numFmtId="0" fontId="39" fillId="15" borderId="1" xfId="0" applyFont="1" applyFill="1" applyBorder="1" applyAlignment="1">
      <alignment horizontal="center" vertical="center" wrapText="1"/>
    </xf>
    <xf numFmtId="17" fontId="63" fillId="0" borderId="0" xfId="0" applyNumberFormat="1" applyFont="1"/>
    <xf numFmtId="0" fontId="16" fillId="0" borderId="0" xfId="1" quotePrefix="1" applyFont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64" fillId="0" borderId="1" xfId="0" applyFont="1" applyBorder="1" applyAlignment="1">
      <alignment vertical="center" wrapText="1"/>
    </xf>
    <xf numFmtId="167" fontId="53" fillId="0" borderId="1" xfId="0" applyNumberFormat="1" applyFont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53" fillId="1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16" fillId="0" borderId="1" xfId="1" quotePrefix="1" applyFont="1" applyFill="1" applyBorder="1" applyAlignment="1">
      <alignment horizontal="left"/>
    </xf>
    <xf numFmtId="0" fontId="9" fillId="0" borderId="1" xfId="0" applyFont="1" applyFill="1" applyBorder="1" applyAlignment="1"/>
    <xf numFmtId="0" fontId="16" fillId="0" borderId="1" xfId="1" quotePrefix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6" fillId="0" borderId="1" xfId="1" applyFont="1" applyFill="1" applyBorder="1" applyAlignment="1">
      <alignment vertical="center"/>
    </xf>
    <xf numFmtId="0" fontId="23" fillId="0" borderId="1" xfId="0" applyFont="1" applyFill="1" applyBorder="1" applyAlignment="1">
      <alignment horizontal="left" wrapText="1"/>
    </xf>
    <xf numFmtId="0" fontId="65" fillId="0" borderId="0" xfId="8"/>
    <xf numFmtId="0" fontId="65" fillId="0" borderId="1" xfId="8" applyBorder="1"/>
    <xf numFmtId="0" fontId="65" fillId="0" borderId="1" xfId="8" applyBorder="1" applyAlignment="1">
      <alignment horizontal="center"/>
    </xf>
    <xf numFmtId="0" fontId="65" fillId="0" borderId="0" xfId="8" applyBorder="1"/>
    <xf numFmtId="0" fontId="65" fillId="0" borderId="6" xfId="8" applyBorder="1"/>
    <xf numFmtId="0" fontId="65" fillId="0" borderId="12" xfId="8" applyBorder="1"/>
    <xf numFmtId="0" fontId="65" fillId="0" borderId="11" xfId="8" applyBorder="1"/>
    <xf numFmtId="0" fontId="65" fillId="0" borderId="13" xfId="8" applyBorder="1"/>
    <xf numFmtId="0" fontId="65" fillId="0" borderId="6" xfId="8" applyBorder="1" applyAlignment="1">
      <alignment horizontal="center"/>
    </xf>
    <xf numFmtId="0" fontId="65" fillId="0" borderId="7" xfId="8" applyBorder="1"/>
    <xf numFmtId="0" fontId="65" fillId="0" borderId="8" xfId="8" applyBorder="1"/>
    <xf numFmtId="0" fontId="65" fillId="0" borderId="5" xfId="8" applyBorder="1"/>
    <xf numFmtId="0" fontId="65" fillId="0" borderId="14" xfId="8" applyBorder="1"/>
    <xf numFmtId="0" fontId="65" fillId="0" borderId="7" xfId="8" applyBorder="1" applyAlignment="1">
      <alignment horizontal="center"/>
    </xf>
    <xf numFmtId="0" fontId="65" fillId="0" borderId="15" xfId="8" applyBorder="1"/>
    <xf numFmtId="0" fontId="65" fillId="0" borderId="0" xfId="8" applyBorder="1" applyAlignment="1">
      <alignment vertical="center" wrapText="1"/>
    </xf>
    <xf numFmtId="0" fontId="65" fillId="0" borderId="5" xfId="8" applyFont="1" applyBorder="1"/>
    <xf numFmtId="0" fontId="65" fillId="0" borderId="9" xfId="8" applyBorder="1"/>
    <xf numFmtId="0" fontId="65" fillId="0" borderId="16" xfId="8" applyBorder="1"/>
    <xf numFmtId="0" fontId="65" fillId="0" borderId="15" xfId="8" applyBorder="1" applyAlignment="1">
      <alignment horizontal="center"/>
    </xf>
    <xf numFmtId="0" fontId="65" fillId="0" borderId="0" xfId="8" applyBorder="1" applyAlignment="1">
      <alignment vertical="center"/>
    </xf>
    <xf numFmtId="0" fontId="65" fillId="0" borderId="0" xfId="8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1" applyFill="1" applyBorder="1"/>
    <xf numFmtId="2" fontId="12" fillId="0" borderId="1" xfId="0" applyNumberFormat="1" applyFont="1" applyBorder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67" fillId="0" borderId="0" xfId="0" applyFont="1"/>
    <xf numFmtId="0" fontId="66" fillId="0" borderId="0" xfId="0" applyFont="1" applyAlignment="1">
      <alignment horizontal="right" vertical="center"/>
    </xf>
    <xf numFmtId="0" fontId="68" fillId="0" borderId="0" xfId="1" applyFont="1" applyAlignment="1">
      <alignment horizontal="left" vertical="center"/>
    </xf>
    <xf numFmtId="0" fontId="69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>
      <alignment horizontal="center"/>
    </xf>
    <xf numFmtId="0" fontId="66" fillId="0" borderId="3" xfId="0" applyFont="1" applyBorder="1" applyAlignment="1">
      <alignment horizontal="center"/>
    </xf>
    <xf numFmtId="0" fontId="66" fillId="0" borderId="2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top" wrapText="1"/>
    </xf>
    <xf numFmtId="0" fontId="66" fillId="0" borderId="3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66" fillId="0" borderId="1" xfId="0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 vertical="center" wrapText="1"/>
    </xf>
    <xf numFmtId="0" fontId="72" fillId="0" borderId="0" xfId="0" applyFont="1"/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center" wrapText="1"/>
    </xf>
    <xf numFmtId="0" fontId="0" fillId="3" borderId="1" xfId="0" applyFill="1" applyBorder="1"/>
    <xf numFmtId="0" fontId="0" fillId="0" borderId="1" xfId="0" applyFill="1" applyBorder="1"/>
    <xf numFmtId="0" fontId="75" fillId="0" borderId="0" xfId="0" applyFont="1"/>
    <xf numFmtId="0" fontId="9" fillId="0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9" fillId="0" borderId="1" xfId="7" applyFont="1" applyBorder="1" applyAlignment="1">
      <alignment horizontal="left" vertical="center" wrapText="1"/>
    </xf>
    <xf numFmtId="0" fontId="9" fillId="0" borderId="6" xfId="7" applyFont="1" applyBorder="1" applyAlignment="1">
      <alignment horizontal="center" vertical="center"/>
    </xf>
    <xf numFmtId="0" fontId="9" fillId="0" borderId="7" xfId="7" applyFont="1" applyBorder="1" applyAlignment="1">
      <alignment horizontal="center" vertical="center"/>
    </xf>
    <xf numFmtId="0" fontId="9" fillId="0" borderId="1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4" xfId="7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1" fillId="15" borderId="0" xfId="0" applyFont="1" applyFill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14" borderId="1" xfId="0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65" fillId="0" borderId="1" xfId="8" applyFont="1" applyBorder="1" applyAlignment="1">
      <alignment horizontal="center" wrapText="1"/>
    </xf>
    <xf numFmtId="0" fontId="65" fillId="0" borderId="1" xfId="8" applyBorder="1" applyAlignment="1">
      <alignment horizontal="center" wrapText="1"/>
    </xf>
    <xf numFmtId="0" fontId="65" fillId="0" borderId="11" xfId="8" applyBorder="1" applyAlignment="1">
      <alignment horizontal="center" vertical="center"/>
    </xf>
    <xf numFmtId="0" fontId="65" fillId="0" borderId="12" xfId="8" applyBorder="1" applyAlignment="1">
      <alignment horizontal="center" vertical="center"/>
    </xf>
    <xf numFmtId="0" fontId="65" fillId="0" borderId="9" xfId="8" applyBorder="1" applyAlignment="1">
      <alignment horizontal="center" vertical="center"/>
    </xf>
    <xf numFmtId="0" fontId="65" fillId="0" borderId="0" xfId="8" applyBorder="1" applyAlignment="1">
      <alignment horizontal="center" vertical="center"/>
    </xf>
    <xf numFmtId="0" fontId="65" fillId="0" borderId="8" xfId="8" applyBorder="1" applyAlignment="1">
      <alignment horizontal="center" vertical="center"/>
    </xf>
    <xf numFmtId="0" fontId="65" fillId="0" borderId="5" xfId="8" applyBorder="1" applyAlignment="1">
      <alignment horizontal="center" vertical="center"/>
    </xf>
    <xf numFmtId="0" fontId="65" fillId="0" borderId="1" xfId="8" applyFont="1" applyBorder="1" applyAlignment="1">
      <alignment horizontal="center" vertical="center" wrapText="1"/>
    </xf>
    <xf numFmtId="0" fontId="65" fillId="0" borderId="1" xfId="8" applyBorder="1" applyAlignment="1">
      <alignment horizontal="center" vertical="center" wrapText="1"/>
    </xf>
    <xf numFmtId="0" fontId="65" fillId="0" borderId="4" xfId="8" applyBorder="1" applyAlignment="1">
      <alignment horizontal="center"/>
    </xf>
    <xf numFmtId="0" fontId="65" fillId="0" borderId="2" xfId="8" applyBorder="1" applyAlignment="1">
      <alignment horizontal="center"/>
    </xf>
    <xf numFmtId="0" fontId="65" fillId="0" borderId="1" xfId="8" applyBorder="1" applyAlignment="1">
      <alignment horizontal="center"/>
    </xf>
    <xf numFmtId="0" fontId="65" fillId="0" borderId="6" xfId="8" applyBorder="1" applyAlignment="1">
      <alignment horizontal="center" vertical="center" wrapText="1"/>
    </xf>
    <xf numFmtId="0" fontId="65" fillId="0" borderId="15" xfId="8" applyBorder="1" applyAlignment="1">
      <alignment horizontal="center" vertical="center" wrapText="1"/>
    </xf>
    <xf numFmtId="0" fontId="65" fillId="0" borderId="7" xfId="8" applyBorder="1" applyAlignment="1">
      <alignment horizontal="center" vertical="center" wrapText="1"/>
    </xf>
    <xf numFmtId="0" fontId="65" fillId="0" borderId="0" xfId="8" applyBorder="1" applyAlignment="1">
      <alignment horizontal="center" vertical="center" wrapText="1"/>
    </xf>
    <xf numFmtId="0" fontId="65" fillId="0" borderId="8" xfId="8" applyBorder="1" applyAlignment="1">
      <alignment horizontal="left" wrapText="1"/>
    </xf>
    <xf numFmtId="0" fontId="65" fillId="0" borderId="5" xfId="8" applyBorder="1" applyAlignment="1">
      <alignment horizontal="left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2" fillId="16" borderId="0" xfId="0" applyFont="1" applyFill="1" applyBorder="1" applyAlignment="1">
      <alignment horizontal="left" vertical="center" wrapText="1"/>
    </xf>
    <xf numFmtId="0" fontId="0" fillId="16" borderId="9" xfId="0" applyFill="1" applyBorder="1" applyAlignment="1">
      <alignment horizontal="left" vertical="center" wrapText="1"/>
    </xf>
    <xf numFmtId="0" fontId="0" fillId="16" borderId="0" xfId="0" applyFill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0" fontId="32" fillId="0" borderId="5" xfId="0" applyFont="1" applyBorder="1" applyAlignment="1">
      <alignment horizontal="left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inden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9">
    <cellStyle name="Гиперссылка" xfId="1" builtinId="8"/>
    <cellStyle name="Обычный" xfId="0" builtinId="0"/>
    <cellStyle name="Обычный 11" xfId="8"/>
    <cellStyle name="Обычный 2" xfId="3"/>
    <cellStyle name="Обычный 2 2" xfId="4"/>
    <cellStyle name="Обычный 2 3" xfId="5"/>
    <cellStyle name="Обычный 2 3 2" xfId="7"/>
    <cellStyle name="Процентный" xfId="2" builtinId="5"/>
    <cellStyle name="Финансовый" xfId="6" builtinId="3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file:///C:\Users\user\AppData\Local\Temp\&#1047;&#1072;&#1087;&#1088;&#1086;&#1089;%20&#1080;&#1089;&#1093;&#1086;&#1076;&#1085;&#1099;&#1093;%20&#1076;&#1072;&#1085;&#1085;&#1099;&#1093;%20&#1076;&#1083;&#1103;%20&#1072;&#1082;&#1090;&#1091;&#1072;&#1083;&#1080;&#1079;&#1072;&#1094;&#1080;&#1080;%20&#1089;&#1093;&#1077;&#1084;&#1099;%20&#1090;&#1077;&#1087;&#1083;&#1086;&#1089;&#1085;&#1072;&#1073;&#1078;&#1077;&#1085;&#1080;&#1103;%20&#1075;.%20&#1055;&#1077;&#1085;&#1079;&#1099;.xlsx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"/>
  <sheetViews>
    <sheetView zoomScale="85" zoomScaleNormal="85" workbookViewId="0">
      <selection activeCell="E4" sqref="E4:E5"/>
    </sheetView>
  </sheetViews>
  <sheetFormatPr defaultColWidth="9.140625" defaultRowHeight="12.75" x14ac:dyDescent="0.2"/>
  <cols>
    <col min="1" max="1" width="17.140625" style="98" customWidth="1"/>
    <col min="2" max="2" width="59.140625" style="104" customWidth="1"/>
    <col min="3" max="3" width="15.7109375" style="98" customWidth="1"/>
    <col min="4" max="4" width="16.28515625" style="98" customWidth="1"/>
    <col min="5" max="5" width="15.42578125" style="98" customWidth="1"/>
    <col min="6" max="9" width="12.28515625" style="98" customWidth="1"/>
    <col min="10" max="10" width="13.7109375" style="98" customWidth="1"/>
    <col min="11" max="17" width="12.28515625" style="98" customWidth="1"/>
    <col min="18" max="18" width="16.140625" style="98" customWidth="1"/>
    <col min="19" max="19" width="9.140625" style="98"/>
    <col min="20" max="20" width="12.28515625" style="98" customWidth="1"/>
    <col min="21" max="24" width="9.140625" style="98"/>
    <col min="25" max="25" width="14.28515625" style="98" customWidth="1"/>
    <col min="26" max="26" width="12.28515625" style="98" customWidth="1"/>
    <col min="27" max="27" width="11.7109375" style="98" customWidth="1"/>
    <col min="28" max="32" width="9.140625" style="98"/>
    <col min="33" max="33" width="13.85546875" style="98" customWidth="1"/>
    <col min="34" max="16384" width="9.140625" style="98"/>
  </cols>
  <sheetData>
    <row r="1" spans="1:38" ht="45.75" thickBot="1" x14ac:dyDescent="0.25">
      <c r="D1" s="255" t="s">
        <v>2100</v>
      </c>
      <c r="E1" s="255" t="s">
        <v>2101</v>
      </c>
      <c r="F1" s="255" t="s">
        <v>2102</v>
      </c>
      <c r="G1" s="255" t="s">
        <v>2103</v>
      </c>
      <c r="H1" s="255" t="s">
        <v>2104</v>
      </c>
      <c r="I1" s="255" t="s">
        <v>2105</v>
      </c>
      <c r="J1" s="255" t="s">
        <v>2106</v>
      </c>
      <c r="K1" s="255" t="s">
        <v>2107</v>
      </c>
      <c r="L1" s="255" t="s">
        <v>2108</v>
      </c>
      <c r="M1" s="255" t="s">
        <v>2109</v>
      </c>
      <c r="N1" s="255" t="s">
        <v>2110</v>
      </c>
      <c r="O1" s="255" t="s">
        <v>2111</v>
      </c>
      <c r="P1" s="255" t="s">
        <v>2112</v>
      </c>
      <c r="Q1" s="255" t="s">
        <v>2113</v>
      </c>
      <c r="R1" s="255" t="s">
        <v>2114</v>
      </c>
      <c r="S1" s="255" t="s">
        <v>2115</v>
      </c>
      <c r="T1" s="255" t="s">
        <v>2116</v>
      </c>
      <c r="U1" s="255" t="s">
        <v>2117</v>
      </c>
      <c r="V1" s="255" t="s">
        <v>2118</v>
      </c>
      <c r="W1" s="255" t="s">
        <v>2119</v>
      </c>
      <c r="X1" s="255" t="s">
        <v>2120</v>
      </c>
      <c r="Y1" s="255" t="s">
        <v>2121</v>
      </c>
      <c r="Z1" s="255" t="s">
        <v>2122</v>
      </c>
      <c r="AA1" s="255" t="s">
        <v>2123</v>
      </c>
      <c r="AB1" s="255" t="s">
        <v>2124</v>
      </c>
      <c r="AC1" s="255" t="s">
        <v>2125</v>
      </c>
      <c r="AD1" s="255" t="s">
        <v>2126</v>
      </c>
      <c r="AE1" s="255" t="s">
        <v>2127</v>
      </c>
      <c r="AF1" s="255" t="s">
        <v>2128</v>
      </c>
      <c r="AG1" s="255" t="s">
        <v>2129</v>
      </c>
      <c r="AH1" s="255" t="s">
        <v>2130</v>
      </c>
      <c r="AI1" s="255" t="s">
        <v>2131</v>
      </c>
      <c r="AJ1" s="255" t="s">
        <v>2132</v>
      </c>
      <c r="AK1" s="255" t="s">
        <v>2133</v>
      </c>
      <c r="AL1" s="255" t="s">
        <v>2134</v>
      </c>
    </row>
    <row r="2" spans="1:38" ht="29.25" thickTop="1" thickBot="1" x14ac:dyDescent="0.4">
      <c r="A2" s="86" t="s">
        <v>188</v>
      </c>
      <c r="B2" s="86" t="s">
        <v>186</v>
      </c>
      <c r="C2" s="97" t="s">
        <v>61</v>
      </c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</row>
    <row r="3" spans="1:38" ht="42" thickTop="1" thickBot="1" x14ac:dyDescent="0.4">
      <c r="A3" s="87" t="s">
        <v>189</v>
      </c>
      <c r="B3" s="87" t="s">
        <v>366</v>
      </c>
      <c r="C3" s="100" t="s">
        <v>480</v>
      </c>
      <c r="D3" s="257" t="s">
        <v>2135</v>
      </c>
      <c r="E3" s="257"/>
      <c r="F3" s="257"/>
      <c r="G3" s="257"/>
      <c r="H3" s="257"/>
      <c r="I3" s="257"/>
      <c r="J3" s="257"/>
      <c r="K3" s="257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</row>
    <row r="4" spans="1:38" ht="29.25" thickTop="1" thickBot="1" x14ac:dyDescent="0.4">
      <c r="A4" s="88" t="s">
        <v>190</v>
      </c>
      <c r="B4" s="88" t="s">
        <v>365</v>
      </c>
      <c r="C4" s="99" t="s">
        <v>20</v>
      </c>
      <c r="D4" s="256"/>
      <c r="E4" s="256" t="s">
        <v>2135</v>
      </c>
      <c r="F4" s="256"/>
      <c r="G4" s="256" t="s">
        <v>2135</v>
      </c>
      <c r="H4" s="256"/>
      <c r="I4" s="256"/>
      <c r="J4" s="256"/>
      <c r="K4" s="256" t="s">
        <v>2135</v>
      </c>
      <c r="L4" s="256" t="s">
        <v>2135</v>
      </c>
      <c r="M4" s="256" t="s">
        <v>2135</v>
      </c>
      <c r="N4" s="256" t="s">
        <v>2135</v>
      </c>
      <c r="O4" s="256" t="s">
        <v>2135</v>
      </c>
      <c r="P4" s="256" t="s">
        <v>2135</v>
      </c>
      <c r="Q4" s="256" t="s">
        <v>2135</v>
      </c>
      <c r="R4" s="256" t="s">
        <v>2135</v>
      </c>
      <c r="S4" s="256" t="s">
        <v>2135</v>
      </c>
      <c r="T4" s="256" t="s">
        <v>2135</v>
      </c>
      <c r="U4" s="256" t="s">
        <v>2135</v>
      </c>
      <c r="V4" s="256" t="s">
        <v>2135</v>
      </c>
      <c r="W4" s="256" t="s">
        <v>2135</v>
      </c>
      <c r="X4" s="256" t="s">
        <v>2135</v>
      </c>
      <c r="Y4" s="256" t="s">
        <v>2135</v>
      </c>
      <c r="Z4" s="256" t="s">
        <v>2135</v>
      </c>
      <c r="AA4" s="256" t="s">
        <v>2135</v>
      </c>
      <c r="AB4" s="256" t="s">
        <v>2135</v>
      </c>
      <c r="AC4" s="256" t="s">
        <v>2135</v>
      </c>
      <c r="AD4" s="256" t="s">
        <v>2135</v>
      </c>
      <c r="AE4" s="256" t="s">
        <v>2135</v>
      </c>
      <c r="AF4" s="256" t="s">
        <v>2135</v>
      </c>
      <c r="AG4" s="256" t="s">
        <v>2135</v>
      </c>
      <c r="AH4" s="256" t="s">
        <v>2135</v>
      </c>
      <c r="AI4" s="256" t="s">
        <v>2135</v>
      </c>
      <c r="AJ4" s="256" t="s">
        <v>2135</v>
      </c>
      <c r="AK4" s="265"/>
      <c r="AL4" s="265"/>
    </row>
    <row r="5" spans="1:38" ht="28.5" thickTop="1" thickBot="1" x14ac:dyDescent="0.25">
      <c r="A5" s="89" t="s">
        <v>191</v>
      </c>
      <c r="B5" s="89" t="s">
        <v>187</v>
      </c>
      <c r="C5" s="90" t="s">
        <v>445</v>
      </c>
      <c r="D5" s="258" t="s">
        <v>2135</v>
      </c>
      <c r="E5" s="258" t="s">
        <v>2135</v>
      </c>
      <c r="F5" s="258" t="s">
        <v>2135</v>
      </c>
      <c r="G5" s="258"/>
      <c r="H5" s="258" t="s">
        <v>2135</v>
      </c>
      <c r="I5" s="258" t="s">
        <v>2135</v>
      </c>
      <c r="J5" s="258" t="s">
        <v>2135</v>
      </c>
      <c r="K5" s="258" t="s">
        <v>2135</v>
      </c>
      <c r="L5" s="258" t="s">
        <v>2135</v>
      </c>
      <c r="M5" s="258" t="s">
        <v>2135</v>
      </c>
      <c r="N5" s="258"/>
      <c r="O5" s="258"/>
      <c r="P5" s="258"/>
      <c r="Q5" s="258"/>
      <c r="R5" s="258" t="s">
        <v>2135</v>
      </c>
      <c r="S5" s="258" t="s">
        <v>2135</v>
      </c>
      <c r="T5" s="258" t="s">
        <v>2135</v>
      </c>
      <c r="U5" s="258"/>
      <c r="V5" s="258"/>
      <c r="W5" s="258"/>
      <c r="X5" s="258" t="s">
        <v>2135</v>
      </c>
      <c r="Y5" s="258" t="s">
        <v>2135</v>
      </c>
      <c r="Z5" s="258" t="s">
        <v>2135</v>
      </c>
      <c r="AA5" s="258" t="s">
        <v>2135</v>
      </c>
      <c r="AB5" s="258"/>
      <c r="AC5" s="258" t="s">
        <v>2135</v>
      </c>
      <c r="AD5" s="258" t="s">
        <v>2135</v>
      </c>
      <c r="AE5" s="258" t="s">
        <v>2135</v>
      </c>
      <c r="AF5" s="258" t="s">
        <v>2135</v>
      </c>
      <c r="AG5" s="258" t="s">
        <v>2135</v>
      </c>
      <c r="AH5" s="258" t="s">
        <v>2135</v>
      </c>
      <c r="AI5" s="258" t="s">
        <v>2135</v>
      </c>
      <c r="AJ5" s="258"/>
      <c r="AK5" s="258" t="s">
        <v>2135</v>
      </c>
      <c r="AL5" s="258" t="s">
        <v>2135</v>
      </c>
    </row>
    <row r="6" spans="1:38" ht="28.5" thickTop="1" thickBot="1" x14ac:dyDescent="0.25">
      <c r="A6" s="91" t="s">
        <v>192</v>
      </c>
      <c r="B6" s="92" t="s">
        <v>155</v>
      </c>
      <c r="C6" s="101" t="s">
        <v>192</v>
      </c>
      <c r="D6" s="259" t="s">
        <v>2135</v>
      </c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 t="s">
        <v>2135</v>
      </c>
      <c r="AH6" s="259" t="s">
        <v>2135</v>
      </c>
      <c r="AI6" s="259" t="s">
        <v>2135</v>
      </c>
      <c r="AJ6" s="259" t="s">
        <v>2135</v>
      </c>
      <c r="AK6" s="259" t="s">
        <v>2135</v>
      </c>
      <c r="AL6" s="259"/>
    </row>
    <row r="7" spans="1:38" ht="28.5" thickTop="1" thickBot="1" x14ac:dyDescent="0.25">
      <c r="A7" s="93" t="s">
        <v>193</v>
      </c>
      <c r="B7" s="94" t="s">
        <v>194</v>
      </c>
      <c r="C7" s="102" t="s">
        <v>193</v>
      </c>
      <c r="D7" s="260" t="s">
        <v>2135</v>
      </c>
      <c r="E7" s="260" t="s">
        <v>2135</v>
      </c>
      <c r="F7" s="260" t="s">
        <v>2135</v>
      </c>
      <c r="G7" s="260" t="s">
        <v>2135</v>
      </c>
      <c r="H7" s="260" t="s">
        <v>2135</v>
      </c>
      <c r="I7" s="260" t="s">
        <v>2135</v>
      </c>
      <c r="J7" s="260" t="s">
        <v>2135</v>
      </c>
      <c r="K7" s="260" t="s">
        <v>2135</v>
      </c>
      <c r="L7" s="260" t="s">
        <v>2135</v>
      </c>
      <c r="M7" s="260" t="s">
        <v>2135</v>
      </c>
      <c r="N7" s="260" t="s">
        <v>2135</v>
      </c>
      <c r="O7" s="260" t="s">
        <v>2135</v>
      </c>
      <c r="P7" s="260" t="s">
        <v>2135</v>
      </c>
      <c r="Q7" s="260" t="s">
        <v>2135</v>
      </c>
      <c r="R7" s="260" t="s">
        <v>2135</v>
      </c>
      <c r="S7" s="260" t="s">
        <v>2135</v>
      </c>
      <c r="T7" s="260" t="s">
        <v>2135</v>
      </c>
      <c r="U7" s="260" t="s">
        <v>2135</v>
      </c>
      <c r="V7" s="260" t="s">
        <v>2135</v>
      </c>
      <c r="W7" s="260" t="s">
        <v>2135</v>
      </c>
      <c r="X7" s="260" t="s">
        <v>2135</v>
      </c>
      <c r="Y7" s="260" t="s">
        <v>2135</v>
      </c>
      <c r="Z7" s="260" t="s">
        <v>2135</v>
      </c>
      <c r="AA7" s="260" t="s">
        <v>2135</v>
      </c>
      <c r="AB7" s="260" t="s">
        <v>2135</v>
      </c>
      <c r="AC7" s="260" t="s">
        <v>2135</v>
      </c>
      <c r="AD7" s="260" t="s">
        <v>2135</v>
      </c>
      <c r="AE7" s="260" t="s">
        <v>2135</v>
      </c>
      <c r="AF7" s="260" t="s">
        <v>2135</v>
      </c>
      <c r="AG7" s="260" t="s">
        <v>2135</v>
      </c>
      <c r="AH7" s="260" t="s">
        <v>2135</v>
      </c>
      <c r="AI7" s="260" t="s">
        <v>2135</v>
      </c>
      <c r="AJ7" s="260" t="s">
        <v>2135</v>
      </c>
      <c r="AK7" s="260" t="s">
        <v>2135</v>
      </c>
      <c r="AL7" s="260" t="s">
        <v>2135</v>
      </c>
    </row>
    <row r="8" spans="1:38" ht="28.5" thickTop="1" thickBot="1" x14ac:dyDescent="0.25">
      <c r="A8" s="95" t="s">
        <v>481</v>
      </c>
      <c r="B8" s="96" t="s">
        <v>195</v>
      </c>
      <c r="C8" s="103" t="s">
        <v>481</v>
      </c>
      <c r="D8" s="261" t="s">
        <v>2135</v>
      </c>
      <c r="E8" s="261" t="s">
        <v>2135</v>
      </c>
      <c r="F8" s="261"/>
      <c r="G8" s="261"/>
      <c r="H8" s="261"/>
      <c r="I8" s="261"/>
      <c r="J8" s="261"/>
      <c r="K8" s="261" t="s">
        <v>2135</v>
      </c>
      <c r="L8" s="261" t="s">
        <v>2135</v>
      </c>
      <c r="M8" s="261" t="s">
        <v>2135</v>
      </c>
      <c r="N8" s="261" t="s">
        <v>2135</v>
      </c>
      <c r="O8" s="261" t="s">
        <v>2135</v>
      </c>
      <c r="P8" s="261" t="s">
        <v>2135</v>
      </c>
      <c r="Q8" s="261" t="s">
        <v>2135</v>
      </c>
      <c r="R8" s="261" t="s">
        <v>2135</v>
      </c>
      <c r="S8" s="261" t="s">
        <v>2135</v>
      </c>
      <c r="T8" s="261" t="s">
        <v>2135</v>
      </c>
      <c r="U8" s="261" t="s">
        <v>2135</v>
      </c>
      <c r="V8" s="261" t="s">
        <v>2135</v>
      </c>
      <c r="W8" s="261" t="s">
        <v>2135</v>
      </c>
      <c r="X8" s="261" t="s">
        <v>2135</v>
      </c>
      <c r="Y8" s="261" t="s">
        <v>2135</v>
      </c>
      <c r="Z8" s="261" t="s">
        <v>2135</v>
      </c>
      <c r="AA8" s="261" t="s">
        <v>2135</v>
      </c>
      <c r="AB8" s="261" t="s">
        <v>2135</v>
      </c>
      <c r="AC8" s="261" t="s">
        <v>2135</v>
      </c>
      <c r="AD8" s="261" t="s">
        <v>2135</v>
      </c>
      <c r="AE8" s="261" t="s">
        <v>2135</v>
      </c>
      <c r="AF8" s="261" t="s">
        <v>2135</v>
      </c>
      <c r="AG8" s="261" t="s">
        <v>2135</v>
      </c>
      <c r="AH8" s="261" t="s">
        <v>2135</v>
      </c>
      <c r="AI8" s="261" t="s">
        <v>2135</v>
      </c>
      <c r="AJ8" s="261" t="s">
        <v>2135</v>
      </c>
      <c r="AK8" s="266"/>
      <c r="AL8" s="266"/>
    </row>
    <row r="9" spans="1:38" ht="39.75" thickTop="1" thickBot="1" x14ac:dyDescent="0.25">
      <c r="A9" s="180" t="s">
        <v>647</v>
      </c>
      <c r="B9" s="181" t="s">
        <v>648</v>
      </c>
      <c r="C9" s="182" t="s">
        <v>647</v>
      </c>
      <c r="D9" s="262" t="s">
        <v>2135</v>
      </c>
      <c r="E9" s="262"/>
      <c r="F9" s="262"/>
      <c r="G9" s="262"/>
      <c r="H9" s="262"/>
      <c r="I9" s="262"/>
      <c r="J9" s="262"/>
      <c r="K9" s="262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7"/>
      <c r="X9" s="267"/>
      <c r="Y9" s="267"/>
      <c r="Z9" s="267"/>
      <c r="AA9" s="267"/>
      <c r="AB9" s="267"/>
      <c r="AC9" s="267"/>
      <c r="AD9" s="267"/>
      <c r="AE9" s="267"/>
      <c r="AF9" s="267"/>
      <c r="AG9" s="262" t="s">
        <v>2135</v>
      </c>
      <c r="AH9" s="262" t="s">
        <v>2135</v>
      </c>
      <c r="AI9" s="262" t="s">
        <v>2135</v>
      </c>
      <c r="AJ9" s="262" t="s">
        <v>2135</v>
      </c>
      <c r="AK9" s="262" t="s">
        <v>2135</v>
      </c>
      <c r="AL9" s="267"/>
    </row>
    <row r="10" spans="1:38" ht="12" customHeight="1" thickTop="1" x14ac:dyDescent="0.2"/>
    <row r="12" spans="1:38" ht="20.45" customHeight="1" x14ac:dyDescent="0.2"/>
    <row r="13" spans="1:38" ht="20.45" customHeight="1" x14ac:dyDescent="0.2"/>
    <row r="14" spans="1:38" ht="20.45" customHeight="1" x14ac:dyDescent="0.2"/>
  </sheetData>
  <hyperlinks>
    <hyperlink ref="C2" location="Приложение_1" display="Приложение_1"/>
    <hyperlink ref="C3" location="'Приложение 2 (ТЭЦ)'!A1" display="'Приложение 2 (ТЭЦ)'!A1"/>
    <hyperlink ref="C5" location="Приложение_3" display="Приложение_3"/>
    <hyperlink ref="C8" location="'Приложение 7 (Экология)'!A1" display="Приложение 7"/>
    <hyperlink ref="C6" location="'Приложение 5 (ЕТО)'!A1" display="Приложение 5"/>
    <hyperlink ref="C7" location="'Приложение 6 (Тарифы)'!A1" display="Приложение 6"/>
    <hyperlink ref="C4" location="Приложение_2" display="Приложение_2"/>
    <hyperlink ref="C9" location="'Приложение 8 (Опрос потреб-лей)'!Приложение_2" display="Приложение 8"/>
  </hyperlink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"/>
  <sheetViews>
    <sheetView workbookViewId="0">
      <selection activeCell="E12" sqref="E12"/>
    </sheetView>
  </sheetViews>
  <sheetFormatPr defaultRowHeight="15" x14ac:dyDescent="0.25"/>
  <cols>
    <col min="1" max="2" width="36.85546875" customWidth="1"/>
    <col min="3" max="3" width="13.28515625" customWidth="1"/>
    <col min="4" max="5" width="13.140625" customWidth="1"/>
  </cols>
  <sheetData>
    <row r="1" spans="1:8" x14ac:dyDescent="0.25">
      <c r="A1" s="11" t="s">
        <v>484</v>
      </c>
      <c r="G1" s="12" t="s">
        <v>19</v>
      </c>
      <c r="H1" s="10" t="s">
        <v>61</v>
      </c>
    </row>
    <row r="2" spans="1:8" x14ac:dyDescent="0.25">
      <c r="A2" s="375" t="s">
        <v>22</v>
      </c>
      <c r="B2" s="375" t="s">
        <v>79</v>
      </c>
      <c r="C2" s="375" t="s">
        <v>80</v>
      </c>
      <c r="D2" s="375" t="s">
        <v>81</v>
      </c>
      <c r="E2" s="375"/>
    </row>
    <row r="3" spans="1:8" x14ac:dyDescent="0.25">
      <c r="A3" s="375"/>
      <c r="B3" s="375"/>
      <c r="C3" s="375"/>
      <c r="D3" s="20" t="s">
        <v>68</v>
      </c>
      <c r="E3" s="20" t="s">
        <v>69</v>
      </c>
    </row>
    <row r="4" spans="1:8" x14ac:dyDescent="0.25">
      <c r="A4" s="19" t="s">
        <v>82</v>
      </c>
      <c r="B4" s="19" t="s">
        <v>83</v>
      </c>
      <c r="C4" s="19"/>
      <c r="D4" s="19"/>
      <c r="E4" s="19"/>
    </row>
    <row r="5" spans="1:8" x14ac:dyDescent="0.25">
      <c r="A5" s="19" t="s">
        <v>82</v>
      </c>
      <c r="B5" s="19" t="s">
        <v>84</v>
      </c>
      <c r="C5" s="19"/>
      <c r="D5" s="19"/>
      <c r="E5" s="19"/>
    </row>
    <row r="6" spans="1:8" x14ac:dyDescent="0.25">
      <c r="A6" s="19" t="s">
        <v>82</v>
      </c>
      <c r="B6" s="19" t="s">
        <v>85</v>
      </c>
      <c r="C6" s="19"/>
      <c r="D6" s="19"/>
      <c r="E6" s="19"/>
    </row>
    <row r="7" spans="1:8" x14ac:dyDescent="0.25">
      <c r="A7" s="19" t="s">
        <v>82</v>
      </c>
      <c r="B7" s="19" t="s">
        <v>86</v>
      </c>
      <c r="C7" s="19"/>
      <c r="D7" s="19"/>
      <c r="E7" s="19"/>
    </row>
  </sheetData>
  <mergeCells count="4">
    <mergeCell ref="A2:A3"/>
    <mergeCell ref="B2:B3"/>
    <mergeCell ref="C2:C3"/>
    <mergeCell ref="D2:E2"/>
  </mergeCells>
  <hyperlinks>
    <hyperlink ref="H1" location="Приложение_1" display="Приложение_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Q119"/>
  <sheetViews>
    <sheetView zoomScale="85" zoomScaleNormal="85" workbookViewId="0">
      <pane xSplit="1" ySplit="3" topLeftCell="B4" activePane="bottomRight" state="frozen"/>
      <selection activeCell="E12" sqref="E12"/>
      <selection pane="topRight" activeCell="E12" sqref="E12"/>
      <selection pane="bottomLeft" activeCell="E12" sqref="E12"/>
      <selection pane="bottomRight" activeCell="E12" sqref="E12"/>
    </sheetView>
  </sheetViews>
  <sheetFormatPr defaultColWidth="8.85546875" defaultRowHeight="15" x14ac:dyDescent="0.25"/>
  <cols>
    <col min="1" max="1" width="7" style="211" customWidth="1"/>
    <col min="2" max="2" width="13.85546875" style="211" customWidth="1"/>
    <col min="3" max="3" width="64.28515625" style="211" customWidth="1"/>
    <col min="4" max="4" width="11" style="211" customWidth="1"/>
    <col min="5" max="7" width="10.85546875" style="211" customWidth="1"/>
    <col min="8" max="9" width="8.85546875" style="211"/>
    <col min="10" max="10" width="13.7109375" style="211" customWidth="1"/>
    <col min="11" max="11" width="36.42578125" style="220" customWidth="1"/>
    <col min="12" max="13" width="13.7109375" style="211" customWidth="1"/>
    <col min="14" max="14" width="45" style="211" customWidth="1"/>
    <col min="15" max="16384" width="8.85546875" style="211"/>
  </cols>
  <sheetData>
    <row r="1" spans="1:17" ht="70.150000000000006" customHeight="1" x14ac:dyDescent="0.25">
      <c r="A1" s="378" t="s">
        <v>754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7" ht="95.45" customHeight="1" x14ac:dyDescent="0.25">
      <c r="A2" s="376" t="s">
        <v>156</v>
      </c>
      <c r="B2" s="376" t="s">
        <v>496</v>
      </c>
      <c r="C2" s="379" t="s">
        <v>490</v>
      </c>
      <c r="D2" s="381" t="s">
        <v>492</v>
      </c>
      <c r="E2" s="381"/>
      <c r="F2" s="381" t="s">
        <v>498</v>
      </c>
      <c r="G2" s="381"/>
      <c r="H2" s="382" t="s">
        <v>489</v>
      </c>
      <c r="I2" s="383"/>
      <c r="J2" s="376" t="s">
        <v>488</v>
      </c>
      <c r="K2" s="376" t="s">
        <v>499</v>
      </c>
      <c r="L2" s="381" t="s">
        <v>491</v>
      </c>
      <c r="M2" s="381"/>
      <c r="N2" s="376" t="s">
        <v>497</v>
      </c>
      <c r="P2" s="12"/>
      <c r="Q2" s="14"/>
    </row>
    <row r="3" spans="1:17" x14ac:dyDescent="0.25">
      <c r="A3" s="377"/>
      <c r="B3" s="377"/>
      <c r="C3" s="380"/>
      <c r="D3" s="212" t="s">
        <v>494</v>
      </c>
      <c r="E3" s="212" t="s">
        <v>495</v>
      </c>
      <c r="F3" s="212" t="s">
        <v>494</v>
      </c>
      <c r="G3" s="212" t="s">
        <v>495</v>
      </c>
      <c r="H3" s="212">
        <v>2020</v>
      </c>
      <c r="I3" s="212">
        <v>2021</v>
      </c>
      <c r="J3" s="377"/>
      <c r="K3" s="377"/>
      <c r="L3" s="212">
        <v>2020</v>
      </c>
      <c r="M3" s="212">
        <v>2021</v>
      </c>
      <c r="N3" s="377"/>
    </row>
    <row r="4" spans="1:17" x14ac:dyDescent="0.25">
      <c r="A4" s="212">
        <v>1</v>
      </c>
      <c r="B4" s="212"/>
      <c r="C4" s="213" t="s">
        <v>1846</v>
      </c>
      <c r="D4" s="212">
        <v>2022</v>
      </c>
      <c r="E4" s="212">
        <v>2022</v>
      </c>
      <c r="F4" s="212"/>
      <c r="G4" s="212"/>
      <c r="H4" s="119"/>
      <c r="I4" s="119"/>
      <c r="J4" s="119"/>
      <c r="K4" s="214">
        <v>800</v>
      </c>
      <c r="L4" s="215"/>
      <c r="M4" s="215"/>
      <c r="N4" s="212"/>
    </row>
    <row r="5" spans="1:17" x14ac:dyDescent="0.25">
      <c r="A5" s="212">
        <v>2</v>
      </c>
      <c r="B5" s="212"/>
      <c r="C5" s="213" t="s">
        <v>1847</v>
      </c>
      <c r="D5" s="212">
        <v>2022</v>
      </c>
      <c r="E5" s="212">
        <v>2022</v>
      </c>
      <c r="F5" s="212"/>
      <c r="G5" s="212"/>
      <c r="H5" s="119"/>
      <c r="I5" s="119"/>
      <c r="J5" s="119"/>
      <c r="K5" s="214">
        <v>7205.6</v>
      </c>
      <c r="L5" s="215"/>
      <c r="M5" s="215"/>
      <c r="N5" s="212"/>
    </row>
    <row r="6" spans="1:17" x14ac:dyDescent="0.25">
      <c r="A6" s="212">
        <v>3</v>
      </c>
      <c r="B6" s="212"/>
      <c r="C6" s="213" t="s">
        <v>1848</v>
      </c>
      <c r="D6" s="212">
        <v>2022</v>
      </c>
      <c r="E6" s="212">
        <v>2022</v>
      </c>
      <c r="F6" s="212"/>
      <c r="G6" s="212"/>
      <c r="H6" s="119"/>
      <c r="I6" s="119"/>
      <c r="J6" s="119"/>
      <c r="K6" s="214">
        <v>3920</v>
      </c>
      <c r="L6" s="215"/>
      <c r="M6" s="215"/>
      <c r="N6" s="212"/>
    </row>
    <row r="7" spans="1:17" x14ac:dyDescent="0.25">
      <c r="A7" s="212">
        <v>4</v>
      </c>
      <c r="B7" s="212"/>
      <c r="C7" s="213" t="s">
        <v>1849</v>
      </c>
      <c r="D7" s="212">
        <v>2022</v>
      </c>
      <c r="E7" s="212">
        <v>2022</v>
      </c>
      <c r="F7" s="212"/>
      <c r="G7" s="212"/>
      <c r="H7" s="119"/>
      <c r="I7" s="119"/>
      <c r="J7" s="119"/>
      <c r="K7" s="214">
        <v>1000</v>
      </c>
      <c r="L7" s="215"/>
      <c r="M7" s="215"/>
      <c r="N7" s="212"/>
    </row>
    <row r="8" spans="1:17" x14ac:dyDescent="0.25">
      <c r="A8" s="212">
        <v>5</v>
      </c>
      <c r="B8" s="212"/>
      <c r="C8" s="213" t="s">
        <v>1850</v>
      </c>
      <c r="D8" s="212">
        <v>2022</v>
      </c>
      <c r="E8" s="212">
        <v>2022</v>
      </c>
      <c r="F8" s="212"/>
      <c r="G8" s="212"/>
      <c r="H8" s="119"/>
      <c r="I8" s="119"/>
      <c r="J8" s="119"/>
      <c r="K8" s="214">
        <v>3922.2</v>
      </c>
      <c r="L8" s="215"/>
      <c r="M8" s="215"/>
      <c r="N8" s="212"/>
    </row>
    <row r="9" spans="1:17" x14ac:dyDescent="0.25">
      <c r="A9" s="212">
        <v>6</v>
      </c>
      <c r="B9" s="212"/>
      <c r="C9" s="213" t="s">
        <v>1851</v>
      </c>
      <c r="D9" s="212">
        <v>2022</v>
      </c>
      <c r="E9" s="212">
        <v>2022</v>
      </c>
      <c r="F9" s="212"/>
      <c r="G9" s="212"/>
      <c r="H9" s="119"/>
      <c r="I9" s="119"/>
      <c r="J9" s="119"/>
      <c r="K9" s="214">
        <v>1185.3</v>
      </c>
      <c r="L9" s="215"/>
      <c r="M9" s="215"/>
      <c r="N9" s="212"/>
    </row>
    <row r="10" spans="1:17" x14ac:dyDescent="0.25">
      <c r="A10" s="212">
        <v>7</v>
      </c>
      <c r="B10" s="212"/>
      <c r="C10" s="213" t="s">
        <v>1852</v>
      </c>
      <c r="D10" s="212">
        <v>2022</v>
      </c>
      <c r="E10" s="212">
        <v>2022</v>
      </c>
      <c r="F10" s="212"/>
      <c r="G10" s="212"/>
      <c r="H10" s="119"/>
      <c r="I10" s="119"/>
      <c r="J10" s="119"/>
      <c r="K10" s="214">
        <v>1056.8</v>
      </c>
      <c r="L10" s="215"/>
      <c r="M10" s="215"/>
      <c r="N10" s="212"/>
    </row>
    <row r="11" spans="1:17" x14ac:dyDescent="0.25">
      <c r="A11" s="212">
        <v>8</v>
      </c>
      <c r="B11" s="212"/>
      <c r="C11" s="213" t="s">
        <v>1853</v>
      </c>
      <c r="D11" s="212">
        <v>2022</v>
      </c>
      <c r="E11" s="212">
        <v>2022</v>
      </c>
      <c r="F11" s="212"/>
      <c r="G11" s="212"/>
      <c r="H11" s="119"/>
      <c r="I11" s="119"/>
      <c r="J11" s="119"/>
      <c r="K11" s="214">
        <v>659.1</v>
      </c>
      <c r="L11" s="215"/>
      <c r="M11" s="215"/>
      <c r="N11" s="212"/>
    </row>
    <row r="12" spans="1:17" x14ac:dyDescent="0.25">
      <c r="A12" s="212">
        <v>9</v>
      </c>
      <c r="B12" s="212"/>
      <c r="C12" s="213" t="s">
        <v>1854</v>
      </c>
      <c r="D12" s="212">
        <v>2022</v>
      </c>
      <c r="E12" s="212">
        <v>2022</v>
      </c>
      <c r="F12" s="212"/>
      <c r="G12" s="212"/>
      <c r="H12" s="119"/>
      <c r="I12" s="119"/>
      <c r="J12" s="119"/>
      <c r="K12" s="214">
        <v>415</v>
      </c>
      <c r="L12" s="215"/>
      <c r="M12" s="215"/>
      <c r="N12" s="212"/>
    </row>
    <row r="13" spans="1:17" x14ac:dyDescent="0.25">
      <c r="A13" s="212">
        <v>10</v>
      </c>
      <c r="B13" s="212"/>
      <c r="C13" s="213" t="s">
        <v>1855</v>
      </c>
      <c r="D13" s="212">
        <v>2022</v>
      </c>
      <c r="E13" s="212">
        <v>2022</v>
      </c>
      <c r="F13" s="212"/>
      <c r="G13" s="212"/>
      <c r="H13" s="119"/>
      <c r="I13" s="119"/>
      <c r="J13" s="119"/>
      <c r="K13" s="214">
        <v>6899.4</v>
      </c>
      <c r="L13" s="215"/>
      <c r="M13" s="215"/>
      <c r="N13" s="212"/>
    </row>
    <row r="14" spans="1:17" x14ac:dyDescent="0.25">
      <c r="A14" s="212">
        <v>11</v>
      </c>
      <c r="B14" s="212"/>
      <c r="C14" s="213" t="s">
        <v>1856</v>
      </c>
      <c r="D14" s="212">
        <v>2023</v>
      </c>
      <c r="E14" s="212">
        <v>2023</v>
      </c>
      <c r="F14" s="212"/>
      <c r="G14" s="212"/>
      <c r="H14" s="119"/>
      <c r="I14" s="119"/>
      <c r="J14" s="119"/>
      <c r="K14" s="214">
        <v>28900</v>
      </c>
      <c r="L14" s="215"/>
      <c r="M14" s="215"/>
      <c r="N14" s="212"/>
    </row>
    <row r="15" spans="1:17" x14ac:dyDescent="0.25">
      <c r="A15" s="212">
        <v>12</v>
      </c>
      <c r="B15" s="212"/>
      <c r="C15" s="213" t="s">
        <v>1857</v>
      </c>
      <c r="D15" s="212">
        <v>2023</v>
      </c>
      <c r="E15" s="212">
        <v>2023</v>
      </c>
      <c r="F15" s="212"/>
      <c r="G15" s="212"/>
      <c r="H15" s="119"/>
      <c r="I15" s="119"/>
      <c r="J15" s="119"/>
      <c r="K15" s="214">
        <v>6520</v>
      </c>
      <c r="L15" s="215"/>
      <c r="M15" s="215"/>
      <c r="N15" s="212"/>
    </row>
    <row r="16" spans="1:17" x14ac:dyDescent="0.25">
      <c r="A16" s="212">
        <v>13</v>
      </c>
      <c r="B16" s="212"/>
      <c r="C16" s="213" t="s">
        <v>1858</v>
      </c>
      <c r="D16" s="212">
        <v>2024</v>
      </c>
      <c r="E16" s="212">
        <v>2024</v>
      </c>
      <c r="F16" s="212"/>
      <c r="G16" s="212"/>
      <c r="H16" s="119"/>
      <c r="I16" s="119"/>
      <c r="J16" s="119"/>
      <c r="K16" s="214">
        <v>6750</v>
      </c>
      <c r="L16" s="215"/>
      <c r="M16" s="215"/>
      <c r="N16" s="212"/>
    </row>
    <row r="17" spans="1:14" x14ac:dyDescent="0.25">
      <c r="A17" s="212">
        <v>14</v>
      </c>
      <c r="B17" s="212"/>
      <c r="C17" s="213" t="s">
        <v>1859</v>
      </c>
      <c r="D17" s="212">
        <v>2022</v>
      </c>
      <c r="E17" s="212">
        <v>2024</v>
      </c>
      <c r="F17" s="212"/>
      <c r="G17" s="212"/>
      <c r="H17" s="119"/>
      <c r="I17" s="119"/>
      <c r="J17" s="119"/>
      <c r="K17" s="214">
        <v>6853</v>
      </c>
      <c r="L17" s="215"/>
      <c r="M17" s="215"/>
      <c r="N17" s="212"/>
    </row>
    <row r="18" spans="1:14" x14ac:dyDescent="0.25">
      <c r="A18" s="212">
        <v>15</v>
      </c>
      <c r="B18" s="212"/>
      <c r="C18" s="213" t="s">
        <v>1860</v>
      </c>
      <c r="D18" s="212">
        <v>2024</v>
      </c>
      <c r="E18" s="212">
        <v>2024</v>
      </c>
      <c r="F18" s="212"/>
      <c r="G18" s="212"/>
      <c r="H18" s="119"/>
      <c r="I18" s="119"/>
      <c r="J18" s="119"/>
      <c r="K18" s="214">
        <v>5966.5</v>
      </c>
      <c r="L18" s="215"/>
      <c r="M18" s="215"/>
      <c r="N18" s="212"/>
    </row>
    <row r="19" spans="1:14" x14ac:dyDescent="0.25">
      <c r="A19" s="212">
        <v>16</v>
      </c>
      <c r="B19" s="212"/>
      <c r="C19" s="213" t="s">
        <v>1861</v>
      </c>
      <c r="D19" s="212">
        <v>2024</v>
      </c>
      <c r="E19" s="212">
        <v>2024</v>
      </c>
      <c r="F19" s="212"/>
      <c r="G19" s="212"/>
      <c r="H19" s="119"/>
      <c r="I19" s="119"/>
      <c r="J19" s="119"/>
      <c r="K19" s="214">
        <v>14736</v>
      </c>
      <c r="L19" s="215"/>
      <c r="M19" s="215"/>
      <c r="N19" s="212"/>
    </row>
    <row r="20" spans="1:14" x14ac:dyDescent="0.25">
      <c r="A20" s="212">
        <v>17</v>
      </c>
      <c r="B20" s="212"/>
      <c r="C20" s="213" t="s">
        <v>1862</v>
      </c>
      <c r="D20" s="212">
        <v>2022</v>
      </c>
      <c r="E20" s="212">
        <v>2022</v>
      </c>
      <c r="F20" s="212"/>
      <c r="G20" s="212"/>
      <c r="H20" s="119"/>
      <c r="I20" s="119"/>
      <c r="J20" s="119"/>
      <c r="K20" s="214">
        <v>8173.6</v>
      </c>
      <c r="L20" s="215"/>
      <c r="M20" s="215"/>
      <c r="N20" s="212"/>
    </row>
    <row r="21" spans="1:14" x14ac:dyDescent="0.25">
      <c r="A21" s="212">
        <v>18</v>
      </c>
      <c r="B21" s="212"/>
      <c r="C21" s="213" t="s">
        <v>1863</v>
      </c>
      <c r="D21" s="212">
        <v>2024</v>
      </c>
      <c r="E21" s="212">
        <v>2026</v>
      </c>
      <c r="F21" s="212"/>
      <c r="G21" s="212"/>
      <c r="H21" s="119"/>
      <c r="I21" s="119"/>
      <c r="J21" s="119"/>
      <c r="K21" s="214">
        <v>39410</v>
      </c>
      <c r="L21" s="215"/>
      <c r="M21" s="215"/>
      <c r="N21" s="212"/>
    </row>
    <row r="22" spans="1:14" x14ac:dyDescent="0.25">
      <c r="A22" s="212">
        <v>19</v>
      </c>
      <c r="B22" s="212"/>
      <c r="C22" s="213" t="s">
        <v>1864</v>
      </c>
      <c r="D22" s="212">
        <v>2024</v>
      </c>
      <c r="E22" s="212">
        <v>2026</v>
      </c>
      <c r="F22" s="212"/>
      <c r="G22" s="212"/>
      <c r="H22" s="119"/>
      <c r="I22" s="119"/>
      <c r="J22" s="119"/>
      <c r="K22" s="214">
        <v>39410</v>
      </c>
      <c r="L22" s="215"/>
      <c r="M22" s="215"/>
      <c r="N22" s="212"/>
    </row>
    <row r="23" spans="1:14" x14ac:dyDescent="0.25">
      <c r="A23" s="212">
        <v>20</v>
      </c>
      <c r="B23" s="212"/>
      <c r="C23" s="213" t="s">
        <v>1865</v>
      </c>
      <c r="D23" s="212">
        <v>2024</v>
      </c>
      <c r="E23" s="212">
        <v>2025</v>
      </c>
      <c r="F23" s="212"/>
      <c r="G23" s="212"/>
      <c r="H23" s="119"/>
      <c r="I23" s="119"/>
      <c r="J23" s="119"/>
      <c r="K23" s="214">
        <v>8000</v>
      </c>
      <c r="L23" s="215"/>
      <c r="M23" s="215"/>
      <c r="N23" s="212"/>
    </row>
    <row r="24" spans="1:14" x14ac:dyDescent="0.25">
      <c r="A24" s="212">
        <v>21</v>
      </c>
      <c r="B24" s="212"/>
      <c r="C24" s="213" t="s">
        <v>1866</v>
      </c>
      <c r="D24" s="212">
        <v>2024</v>
      </c>
      <c r="E24" s="212">
        <v>2024</v>
      </c>
      <c r="F24" s="212"/>
      <c r="G24" s="212"/>
      <c r="H24" s="119"/>
      <c r="I24" s="119"/>
      <c r="J24" s="119"/>
      <c r="K24" s="214">
        <v>1650</v>
      </c>
      <c r="L24" s="215"/>
      <c r="M24" s="215"/>
      <c r="N24" s="212"/>
    </row>
    <row r="25" spans="1:14" x14ac:dyDescent="0.25">
      <c r="A25" s="212">
        <v>22</v>
      </c>
      <c r="B25" s="212"/>
      <c r="C25" s="213" t="s">
        <v>1867</v>
      </c>
      <c r="D25" s="212">
        <v>2024</v>
      </c>
      <c r="E25" s="212">
        <v>2029</v>
      </c>
      <c r="F25" s="212"/>
      <c r="G25" s="212"/>
      <c r="H25" s="119"/>
      <c r="I25" s="119"/>
      <c r="J25" s="119"/>
      <c r="K25" s="214">
        <v>25200</v>
      </c>
      <c r="L25" s="215"/>
      <c r="M25" s="215"/>
      <c r="N25" s="212"/>
    </row>
    <row r="26" spans="1:14" x14ac:dyDescent="0.25">
      <c r="A26" s="212">
        <v>23</v>
      </c>
      <c r="B26" s="212"/>
      <c r="C26" s="213" t="s">
        <v>1868</v>
      </c>
      <c r="D26" s="212">
        <v>223</v>
      </c>
      <c r="E26" s="212">
        <v>2029</v>
      </c>
      <c r="F26" s="212"/>
      <c r="G26" s="212"/>
      <c r="H26" s="119"/>
      <c r="I26" s="119"/>
      <c r="J26" s="119"/>
      <c r="K26" s="214">
        <v>102200</v>
      </c>
      <c r="L26" s="215"/>
      <c r="M26" s="215"/>
      <c r="N26" s="212"/>
    </row>
    <row r="27" spans="1:14" x14ac:dyDescent="0.25">
      <c r="A27" s="212">
        <v>24</v>
      </c>
      <c r="B27" s="212"/>
      <c r="C27" s="213" t="s">
        <v>1869</v>
      </c>
      <c r="D27" s="212">
        <v>2022</v>
      </c>
      <c r="E27" s="212">
        <v>2022</v>
      </c>
      <c r="F27" s="212"/>
      <c r="G27" s="212"/>
      <c r="H27" s="119"/>
      <c r="I27" s="119"/>
      <c r="J27" s="119"/>
      <c r="K27" s="214">
        <v>60425.9</v>
      </c>
      <c r="L27" s="215"/>
      <c r="M27" s="215"/>
      <c r="N27" s="212"/>
    </row>
    <row r="28" spans="1:14" x14ac:dyDescent="0.25">
      <c r="A28" s="212">
        <v>25</v>
      </c>
      <c r="B28" s="212"/>
      <c r="C28" s="213" t="s">
        <v>1870</v>
      </c>
      <c r="D28" s="212">
        <v>2022</v>
      </c>
      <c r="E28" s="212">
        <v>2023</v>
      </c>
      <c r="F28" s="212"/>
      <c r="G28" s="212"/>
      <c r="H28" s="119"/>
      <c r="I28" s="119"/>
      <c r="J28" s="119"/>
      <c r="K28" s="214">
        <v>45329.9</v>
      </c>
      <c r="L28" s="215"/>
      <c r="M28" s="215"/>
      <c r="N28" s="212"/>
    </row>
    <row r="29" spans="1:14" x14ac:dyDescent="0.25">
      <c r="A29" s="212">
        <v>26</v>
      </c>
      <c r="B29" s="212"/>
      <c r="C29" s="213" t="s">
        <v>1871</v>
      </c>
      <c r="D29" s="212">
        <v>2022</v>
      </c>
      <c r="E29" s="212">
        <v>2024</v>
      </c>
      <c r="F29" s="212"/>
      <c r="G29" s="212"/>
      <c r="H29" s="119"/>
      <c r="I29" s="119"/>
      <c r="J29" s="119"/>
      <c r="K29" s="214">
        <v>24242</v>
      </c>
      <c r="L29" s="215"/>
      <c r="M29" s="215"/>
      <c r="N29" s="212"/>
    </row>
    <row r="30" spans="1:14" x14ac:dyDescent="0.25">
      <c r="A30" s="212">
        <v>27</v>
      </c>
      <c r="B30" s="212"/>
      <c r="C30" s="213" t="s">
        <v>1872</v>
      </c>
      <c r="D30" s="212">
        <v>2022</v>
      </c>
      <c r="E30" s="212">
        <v>2023</v>
      </c>
      <c r="F30" s="212"/>
      <c r="G30" s="212"/>
      <c r="H30" s="119"/>
      <c r="I30" s="119"/>
      <c r="J30" s="119"/>
      <c r="K30" s="214">
        <v>39900</v>
      </c>
      <c r="L30" s="215"/>
      <c r="M30" s="215"/>
      <c r="N30" s="212"/>
    </row>
    <row r="31" spans="1:14" x14ac:dyDescent="0.25">
      <c r="A31" s="212">
        <v>28</v>
      </c>
      <c r="B31" s="212"/>
      <c r="C31" s="213" t="s">
        <v>1873</v>
      </c>
      <c r="D31" s="212">
        <v>2023</v>
      </c>
      <c r="E31" s="212">
        <v>2024</v>
      </c>
      <c r="F31" s="212"/>
      <c r="G31" s="212"/>
      <c r="H31" s="119"/>
      <c r="I31" s="119"/>
      <c r="J31" s="119"/>
      <c r="K31" s="214">
        <v>71000</v>
      </c>
      <c r="L31" s="215"/>
      <c r="M31" s="215"/>
      <c r="N31" s="212"/>
    </row>
    <row r="32" spans="1:14" x14ac:dyDescent="0.25">
      <c r="A32" s="212">
        <v>29</v>
      </c>
      <c r="B32" s="212"/>
      <c r="C32" s="213" t="s">
        <v>1874</v>
      </c>
      <c r="D32" s="212">
        <v>2023</v>
      </c>
      <c r="E32" s="212">
        <v>2026</v>
      </c>
      <c r="F32" s="212"/>
      <c r="G32" s="212"/>
      <c r="H32" s="119"/>
      <c r="I32" s="119"/>
      <c r="J32" s="119"/>
      <c r="K32" s="214">
        <v>71569</v>
      </c>
      <c r="L32" s="215"/>
      <c r="M32" s="215"/>
      <c r="N32" s="212"/>
    </row>
    <row r="33" spans="1:14" x14ac:dyDescent="0.25">
      <c r="A33" s="212">
        <v>30</v>
      </c>
      <c r="B33" s="212"/>
      <c r="C33" s="213" t="s">
        <v>1875</v>
      </c>
      <c r="D33" s="212">
        <v>2026</v>
      </c>
      <c r="E33" s="212">
        <v>2028</v>
      </c>
      <c r="F33" s="212"/>
      <c r="G33" s="212"/>
      <c r="H33" s="119"/>
      <c r="I33" s="119"/>
      <c r="J33" s="119"/>
      <c r="K33" s="214">
        <v>91236</v>
      </c>
      <c r="L33" s="215"/>
      <c r="M33" s="215"/>
      <c r="N33" s="212"/>
    </row>
    <row r="34" spans="1:14" x14ac:dyDescent="0.25">
      <c r="A34" s="212">
        <v>31</v>
      </c>
      <c r="B34" s="212"/>
      <c r="C34" s="213" t="s">
        <v>1876</v>
      </c>
      <c r="D34" s="212">
        <v>2024</v>
      </c>
      <c r="E34" s="212">
        <v>2027</v>
      </c>
      <c r="F34" s="212"/>
      <c r="G34" s="212"/>
      <c r="H34" s="119"/>
      <c r="I34" s="119"/>
      <c r="J34" s="119"/>
      <c r="K34" s="214">
        <v>71835.8</v>
      </c>
      <c r="L34" s="215"/>
      <c r="M34" s="215"/>
      <c r="N34" s="212"/>
    </row>
    <row r="35" spans="1:14" x14ac:dyDescent="0.25">
      <c r="A35" s="212">
        <v>32</v>
      </c>
      <c r="B35" s="212"/>
      <c r="C35" s="213" t="s">
        <v>1877</v>
      </c>
      <c r="D35" s="212">
        <v>2027</v>
      </c>
      <c r="E35" s="212">
        <v>2028</v>
      </c>
      <c r="F35" s="212"/>
      <c r="G35" s="212"/>
      <c r="H35" s="119"/>
      <c r="I35" s="119"/>
      <c r="J35" s="119"/>
      <c r="K35" s="214">
        <v>91236</v>
      </c>
      <c r="L35" s="215"/>
      <c r="M35" s="215"/>
      <c r="N35" s="212"/>
    </row>
    <row r="36" spans="1:14" x14ac:dyDescent="0.25">
      <c r="A36" s="212">
        <v>33</v>
      </c>
      <c r="B36" s="212"/>
      <c r="C36" s="213" t="s">
        <v>1878</v>
      </c>
      <c r="D36" s="212">
        <v>2024</v>
      </c>
      <c r="E36" s="212">
        <v>2025</v>
      </c>
      <c r="F36" s="212"/>
      <c r="G36" s="212"/>
      <c r="H36" s="119"/>
      <c r="I36" s="119"/>
      <c r="J36" s="119"/>
      <c r="K36" s="214">
        <v>70292</v>
      </c>
      <c r="L36" s="215"/>
      <c r="M36" s="215"/>
      <c r="N36" s="212"/>
    </row>
    <row r="37" spans="1:14" x14ac:dyDescent="0.25">
      <c r="A37" s="212">
        <v>34</v>
      </c>
      <c r="B37" s="212"/>
      <c r="C37" s="213" t="s">
        <v>1879</v>
      </c>
      <c r="D37" s="212">
        <v>2028</v>
      </c>
      <c r="E37" s="212">
        <v>2030</v>
      </c>
      <c r="F37" s="212"/>
      <c r="G37" s="212"/>
      <c r="H37" s="119"/>
      <c r="I37" s="119"/>
      <c r="J37" s="119"/>
      <c r="K37" s="214">
        <v>91436</v>
      </c>
      <c r="L37" s="215"/>
      <c r="M37" s="215"/>
      <c r="N37" s="212"/>
    </row>
    <row r="38" spans="1:14" x14ac:dyDescent="0.25">
      <c r="A38" s="212">
        <v>35</v>
      </c>
      <c r="B38" s="212"/>
      <c r="C38" s="213" t="s">
        <v>1880</v>
      </c>
      <c r="D38" s="212">
        <v>2023</v>
      </c>
      <c r="E38" s="212">
        <v>2025</v>
      </c>
      <c r="F38" s="212"/>
      <c r="G38" s="212"/>
      <c r="H38" s="119"/>
      <c r="I38" s="119"/>
      <c r="J38" s="119"/>
      <c r="K38" s="214">
        <v>40600</v>
      </c>
      <c r="L38" s="215"/>
      <c r="M38" s="215"/>
      <c r="N38" s="212"/>
    </row>
    <row r="39" spans="1:14" x14ac:dyDescent="0.25">
      <c r="A39" s="212">
        <v>36</v>
      </c>
      <c r="B39" s="212"/>
      <c r="C39" s="213" t="s">
        <v>1881</v>
      </c>
      <c r="D39" s="212">
        <v>2023</v>
      </c>
      <c r="E39" s="212">
        <v>2023</v>
      </c>
      <c r="F39" s="212"/>
      <c r="G39" s="212"/>
      <c r="H39" s="119"/>
      <c r="I39" s="119"/>
      <c r="J39" s="119"/>
      <c r="K39" s="214">
        <v>14000</v>
      </c>
      <c r="L39" s="215"/>
      <c r="M39" s="215"/>
      <c r="N39" s="212"/>
    </row>
    <row r="40" spans="1:14" x14ac:dyDescent="0.25">
      <c r="A40" s="212">
        <v>37</v>
      </c>
      <c r="B40" s="212"/>
      <c r="C40" s="213" t="s">
        <v>1882</v>
      </c>
      <c r="D40" s="212">
        <v>2022</v>
      </c>
      <c r="E40" s="212">
        <v>2035</v>
      </c>
      <c r="F40" s="212"/>
      <c r="G40" s="212"/>
      <c r="H40" s="119"/>
      <c r="I40" s="119"/>
      <c r="J40" s="119"/>
      <c r="K40" s="214">
        <v>13837.1</v>
      </c>
      <c r="L40" s="215"/>
      <c r="M40" s="215"/>
      <c r="N40" s="212"/>
    </row>
    <row r="41" spans="1:14" x14ac:dyDescent="0.25">
      <c r="A41" s="212">
        <v>38</v>
      </c>
      <c r="B41" s="212"/>
      <c r="C41" s="213" t="s">
        <v>1883</v>
      </c>
      <c r="D41" s="212">
        <v>2022</v>
      </c>
      <c r="E41" s="212">
        <v>2024</v>
      </c>
      <c r="F41" s="212"/>
      <c r="G41" s="212"/>
      <c r="H41" s="119"/>
      <c r="I41" s="119"/>
      <c r="J41" s="119"/>
      <c r="K41" s="214">
        <v>440</v>
      </c>
      <c r="L41" s="215"/>
      <c r="M41" s="215"/>
      <c r="N41" s="212"/>
    </row>
    <row r="42" spans="1:14" x14ac:dyDescent="0.25">
      <c r="A42" s="212">
        <v>39</v>
      </c>
      <c r="B42" s="212"/>
      <c r="C42" s="213" t="s">
        <v>1884</v>
      </c>
      <c r="D42" s="212">
        <v>2025</v>
      </c>
      <c r="E42" s="212">
        <v>2025</v>
      </c>
      <c r="F42" s="212"/>
      <c r="G42" s="212"/>
      <c r="H42" s="119"/>
      <c r="I42" s="119"/>
      <c r="J42" s="119"/>
      <c r="K42" s="214">
        <v>9660</v>
      </c>
      <c r="L42" s="215"/>
      <c r="M42" s="215"/>
      <c r="N42" s="212"/>
    </row>
    <row r="43" spans="1:14" x14ac:dyDescent="0.25">
      <c r="A43" s="212">
        <v>40</v>
      </c>
      <c r="B43" s="212"/>
      <c r="C43" s="213" t="s">
        <v>1885</v>
      </c>
      <c r="D43" s="212">
        <v>2025</v>
      </c>
      <c r="E43" s="212">
        <v>2025</v>
      </c>
      <c r="F43" s="212"/>
      <c r="G43" s="212"/>
      <c r="H43" s="119"/>
      <c r="I43" s="119"/>
      <c r="J43" s="119"/>
      <c r="K43" s="214">
        <v>44554</v>
      </c>
      <c r="L43" s="215"/>
      <c r="M43" s="215"/>
      <c r="N43" s="212"/>
    </row>
    <row r="44" spans="1:14" x14ac:dyDescent="0.25">
      <c r="A44" s="212">
        <v>41</v>
      </c>
      <c r="B44" s="212"/>
      <c r="C44" s="213" t="s">
        <v>1886</v>
      </c>
      <c r="D44" s="212">
        <v>2024</v>
      </c>
      <c r="E44" s="212">
        <v>2024</v>
      </c>
      <c r="F44" s="212"/>
      <c r="G44" s="212"/>
      <c r="H44" s="119"/>
      <c r="I44" s="119"/>
      <c r="J44" s="119"/>
      <c r="K44" s="214">
        <v>12847.4</v>
      </c>
      <c r="L44" s="215"/>
      <c r="M44" s="215"/>
      <c r="N44" s="212"/>
    </row>
    <row r="45" spans="1:14" x14ac:dyDescent="0.25">
      <c r="A45" s="212">
        <v>42</v>
      </c>
      <c r="B45" s="212"/>
      <c r="C45" s="213" t="s">
        <v>1887</v>
      </c>
      <c r="D45" s="212">
        <v>2022</v>
      </c>
      <c r="E45" s="212">
        <v>2022</v>
      </c>
      <c r="F45" s="212"/>
      <c r="G45" s="212"/>
      <c r="H45" s="119"/>
      <c r="I45" s="119"/>
      <c r="J45" s="119"/>
      <c r="K45" s="214">
        <v>2639.9</v>
      </c>
      <c r="L45" s="215"/>
      <c r="M45" s="215"/>
      <c r="N45" s="212"/>
    </row>
    <row r="46" spans="1:14" x14ac:dyDescent="0.25">
      <c r="A46" s="212">
        <v>43</v>
      </c>
      <c r="B46" s="212"/>
      <c r="C46" s="213" t="s">
        <v>1888</v>
      </c>
      <c r="D46" s="212">
        <v>2024</v>
      </c>
      <c r="E46" s="212">
        <v>2024</v>
      </c>
      <c r="F46" s="212"/>
      <c r="G46" s="212"/>
      <c r="H46" s="119"/>
      <c r="I46" s="119"/>
      <c r="J46" s="119"/>
      <c r="K46" s="214">
        <v>4200</v>
      </c>
      <c r="L46" s="215"/>
      <c r="M46" s="215"/>
      <c r="N46" s="212"/>
    </row>
    <row r="47" spans="1:14" x14ac:dyDescent="0.25">
      <c r="A47" s="212">
        <v>44</v>
      </c>
      <c r="B47" s="212"/>
      <c r="C47" s="213" t="s">
        <v>1889</v>
      </c>
      <c r="D47" s="212">
        <v>2025</v>
      </c>
      <c r="E47" s="212">
        <v>2025</v>
      </c>
      <c r="F47" s="212"/>
      <c r="G47" s="212"/>
      <c r="H47" s="119"/>
      <c r="I47" s="119"/>
      <c r="J47" s="119"/>
      <c r="K47" s="214">
        <v>18500</v>
      </c>
      <c r="L47" s="215"/>
      <c r="M47" s="215"/>
      <c r="N47" s="212"/>
    </row>
    <row r="48" spans="1:14" x14ac:dyDescent="0.25">
      <c r="A48" s="212">
        <v>45</v>
      </c>
      <c r="B48" s="212"/>
      <c r="C48" s="213" t="s">
        <v>1890</v>
      </c>
      <c r="D48" s="212">
        <v>2026</v>
      </c>
      <c r="E48" s="212">
        <v>2028</v>
      </c>
      <c r="F48" s="212"/>
      <c r="G48" s="212"/>
      <c r="H48" s="119"/>
      <c r="I48" s="119"/>
      <c r="J48" s="119"/>
      <c r="K48" s="214">
        <v>66250</v>
      </c>
      <c r="L48" s="215"/>
      <c r="M48" s="215"/>
      <c r="N48" s="212"/>
    </row>
    <row r="49" spans="1:14" x14ac:dyDescent="0.25">
      <c r="A49" s="212">
        <v>46</v>
      </c>
      <c r="B49" s="212"/>
      <c r="C49" s="213" t="s">
        <v>1891</v>
      </c>
      <c r="D49" s="212">
        <v>2030</v>
      </c>
      <c r="E49" s="212">
        <v>2033</v>
      </c>
      <c r="F49" s="212"/>
      <c r="G49" s="212"/>
      <c r="H49" s="119"/>
      <c r="I49" s="119"/>
      <c r="J49" s="119"/>
      <c r="K49" s="214">
        <v>79200</v>
      </c>
      <c r="L49" s="215"/>
      <c r="M49" s="215"/>
      <c r="N49" s="212"/>
    </row>
    <row r="50" spans="1:14" x14ac:dyDescent="0.25">
      <c r="A50" s="212">
        <v>47</v>
      </c>
      <c r="B50" s="212"/>
      <c r="C50" s="213" t="s">
        <v>1892</v>
      </c>
      <c r="D50" s="212">
        <v>2025</v>
      </c>
      <c r="E50" s="212">
        <v>2027</v>
      </c>
      <c r="F50" s="212"/>
      <c r="G50" s="212"/>
      <c r="H50" s="119"/>
      <c r="I50" s="119"/>
      <c r="J50" s="119"/>
      <c r="K50" s="214">
        <v>9800</v>
      </c>
      <c r="L50" s="215"/>
      <c r="M50" s="215"/>
      <c r="N50" s="212"/>
    </row>
    <row r="51" spans="1:14" x14ac:dyDescent="0.25">
      <c r="A51" s="212">
        <v>48</v>
      </c>
      <c r="B51" s="212"/>
      <c r="C51" s="213" t="s">
        <v>1893</v>
      </c>
      <c r="D51" s="212">
        <v>2027</v>
      </c>
      <c r="E51" s="212">
        <v>2032</v>
      </c>
      <c r="F51" s="212"/>
      <c r="G51" s="212"/>
      <c r="H51" s="119"/>
      <c r="I51" s="119"/>
      <c r="J51" s="119"/>
      <c r="K51" s="214">
        <v>74200</v>
      </c>
      <c r="L51" s="215"/>
      <c r="M51" s="215"/>
      <c r="N51" s="212"/>
    </row>
    <row r="52" spans="1:14" x14ac:dyDescent="0.25">
      <c r="A52" s="212">
        <v>49</v>
      </c>
      <c r="B52" s="212"/>
      <c r="C52" s="213" t="s">
        <v>1894</v>
      </c>
      <c r="D52" s="212">
        <v>2022</v>
      </c>
      <c r="E52" s="212">
        <v>2022</v>
      </c>
      <c r="F52" s="212"/>
      <c r="G52" s="212"/>
      <c r="H52" s="119"/>
      <c r="I52" s="119"/>
      <c r="J52" s="119"/>
      <c r="K52" s="214">
        <v>410</v>
      </c>
      <c r="L52" s="215"/>
      <c r="M52" s="215"/>
      <c r="N52" s="212"/>
    </row>
    <row r="53" spans="1:14" x14ac:dyDescent="0.25">
      <c r="A53" s="212">
        <v>50</v>
      </c>
      <c r="B53" s="212"/>
      <c r="C53" s="213" t="s">
        <v>1895</v>
      </c>
      <c r="D53" s="212">
        <v>2025</v>
      </c>
      <c r="E53" s="212">
        <v>2025</v>
      </c>
      <c r="F53" s="212"/>
      <c r="G53" s="212"/>
      <c r="H53" s="119"/>
      <c r="I53" s="119"/>
      <c r="J53" s="119"/>
      <c r="K53" s="214">
        <v>3500</v>
      </c>
      <c r="L53" s="215"/>
      <c r="M53" s="215"/>
      <c r="N53" s="212"/>
    </row>
    <row r="54" spans="1:14" x14ac:dyDescent="0.25">
      <c r="A54" s="212">
        <v>51</v>
      </c>
      <c r="B54" s="212"/>
      <c r="C54" s="213" t="s">
        <v>1896</v>
      </c>
      <c r="D54" s="212">
        <v>2025</v>
      </c>
      <c r="E54" s="212">
        <v>2025</v>
      </c>
      <c r="F54" s="212"/>
      <c r="G54" s="212"/>
      <c r="H54" s="119"/>
      <c r="I54" s="119"/>
      <c r="J54" s="119"/>
      <c r="K54" s="214">
        <v>7200</v>
      </c>
      <c r="L54" s="215"/>
      <c r="M54" s="215"/>
      <c r="N54" s="212"/>
    </row>
    <row r="55" spans="1:14" x14ac:dyDescent="0.25">
      <c r="A55" s="212">
        <v>52</v>
      </c>
      <c r="B55" s="212"/>
      <c r="C55" s="213" t="s">
        <v>1897</v>
      </c>
      <c r="D55" s="212">
        <v>2025</v>
      </c>
      <c r="E55" s="212">
        <v>2025</v>
      </c>
      <c r="F55" s="212"/>
      <c r="G55" s="212"/>
      <c r="H55" s="119"/>
      <c r="I55" s="119"/>
      <c r="J55" s="119"/>
      <c r="K55" s="214">
        <v>10300</v>
      </c>
      <c r="L55" s="215"/>
      <c r="M55" s="215"/>
      <c r="N55" s="212"/>
    </row>
    <row r="56" spans="1:14" x14ac:dyDescent="0.25">
      <c r="A56" s="212">
        <v>53</v>
      </c>
      <c r="B56" s="212"/>
      <c r="C56" s="213" t="s">
        <v>1898</v>
      </c>
      <c r="D56" s="212">
        <v>2026</v>
      </c>
      <c r="E56" s="212">
        <v>2028</v>
      </c>
      <c r="F56" s="212"/>
      <c r="G56" s="212"/>
      <c r="H56" s="119"/>
      <c r="I56" s="119"/>
      <c r="J56" s="119"/>
      <c r="K56" s="214">
        <v>11300</v>
      </c>
      <c r="L56" s="215"/>
      <c r="M56" s="215"/>
      <c r="N56" s="212"/>
    </row>
    <row r="57" spans="1:14" x14ac:dyDescent="0.25">
      <c r="A57" s="212">
        <v>54</v>
      </c>
      <c r="B57" s="212"/>
      <c r="C57" s="213" t="s">
        <v>1899</v>
      </c>
      <c r="D57" s="212">
        <v>2027</v>
      </c>
      <c r="E57" s="212">
        <v>2029</v>
      </c>
      <c r="F57" s="212"/>
      <c r="G57" s="212"/>
      <c r="H57" s="119"/>
      <c r="I57" s="119"/>
      <c r="J57" s="119"/>
      <c r="K57" s="214">
        <v>6650</v>
      </c>
      <c r="L57" s="215"/>
      <c r="M57" s="215"/>
      <c r="N57" s="212"/>
    </row>
    <row r="58" spans="1:14" x14ac:dyDescent="0.25">
      <c r="A58" s="212">
        <v>55</v>
      </c>
      <c r="B58" s="212"/>
      <c r="C58" s="213" t="s">
        <v>1900</v>
      </c>
      <c r="D58" s="212">
        <v>2026</v>
      </c>
      <c r="E58" s="212">
        <v>2029</v>
      </c>
      <c r="F58" s="212"/>
      <c r="G58" s="212"/>
      <c r="H58" s="119"/>
      <c r="I58" s="119"/>
      <c r="J58" s="119"/>
      <c r="K58" s="214">
        <v>4900</v>
      </c>
      <c r="L58" s="215"/>
      <c r="M58" s="215"/>
      <c r="N58" s="212"/>
    </row>
    <row r="59" spans="1:14" x14ac:dyDescent="0.25">
      <c r="A59" s="212">
        <v>56</v>
      </c>
      <c r="B59" s="212"/>
      <c r="C59" s="213" t="s">
        <v>1901</v>
      </c>
      <c r="D59" s="212">
        <v>2026</v>
      </c>
      <c r="E59" s="212">
        <v>2029</v>
      </c>
      <c r="F59" s="212"/>
      <c r="G59" s="212"/>
      <c r="H59" s="119"/>
      <c r="I59" s="119"/>
      <c r="J59" s="119"/>
      <c r="K59" s="214">
        <v>6800</v>
      </c>
      <c r="L59" s="215"/>
      <c r="M59" s="215"/>
      <c r="N59" s="212"/>
    </row>
    <row r="60" spans="1:14" x14ac:dyDescent="0.25">
      <c r="A60" s="212">
        <v>57</v>
      </c>
      <c r="B60" s="212"/>
      <c r="C60" s="213" t="s">
        <v>1902</v>
      </c>
      <c r="D60" s="212">
        <v>2026</v>
      </c>
      <c r="E60" s="212">
        <v>2029</v>
      </c>
      <c r="F60" s="212"/>
      <c r="G60" s="212"/>
      <c r="H60" s="119"/>
      <c r="I60" s="119"/>
      <c r="J60" s="119"/>
      <c r="K60" s="214">
        <v>7160</v>
      </c>
      <c r="L60" s="215"/>
      <c r="M60" s="215"/>
      <c r="N60" s="212"/>
    </row>
    <row r="61" spans="1:14" x14ac:dyDescent="0.25">
      <c r="A61" s="212">
        <v>58</v>
      </c>
      <c r="B61" s="212"/>
      <c r="C61" s="213" t="s">
        <v>1903</v>
      </c>
      <c r="D61" s="212">
        <v>2029</v>
      </c>
      <c r="E61" s="212">
        <v>2029</v>
      </c>
      <c r="F61" s="212"/>
      <c r="G61" s="212"/>
      <c r="H61" s="119"/>
      <c r="I61" s="119"/>
      <c r="J61" s="119"/>
      <c r="K61" s="214">
        <v>11800</v>
      </c>
      <c r="L61" s="215"/>
      <c r="M61" s="215"/>
      <c r="N61" s="212"/>
    </row>
    <row r="62" spans="1:14" x14ac:dyDescent="0.25">
      <c r="A62" s="212">
        <v>59</v>
      </c>
      <c r="B62" s="212"/>
      <c r="C62" s="213" t="s">
        <v>1904</v>
      </c>
      <c r="D62" s="212">
        <v>2029</v>
      </c>
      <c r="E62" s="212">
        <v>2028</v>
      </c>
      <c r="F62" s="212"/>
      <c r="G62" s="212"/>
      <c r="H62" s="119"/>
      <c r="I62" s="119"/>
      <c r="J62" s="119"/>
      <c r="K62" s="214">
        <v>8700</v>
      </c>
      <c r="L62" s="215"/>
      <c r="M62" s="215"/>
      <c r="N62" s="212"/>
    </row>
    <row r="63" spans="1:14" x14ac:dyDescent="0.25">
      <c r="A63" s="212">
        <v>60</v>
      </c>
      <c r="B63" s="212"/>
      <c r="C63" s="213" t="s">
        <v>1905</v>
      </c>
      <c r="D63" s="212">
        <v>2026</v>
      </c>
      <c r="E63" s="212">
        <v>2029</v>
      </c>
      <c r="F63" s="212"/>
      <c r="G63" s="212"/>
      <c r="H63" s="119"/>
      <c r="I63" s="119"/>
      <c r="J63" s="119"/>
      <c r="K63" s="214">
        <v>7120</v>
      </c>
      <c r="L63" s="215"/>
      <c r="M63" s="215"/>
      <c r="N63" s="212"/>
    </row>
    <row r="64" spans="1:14" x14ac:dyDescent="0.25">
      <c r="A64" s="212">
        <v>61</v>
      </c>
      <c r="B64" s="212"/>
      <c r="C64" s="213" t="s">
        <v>1906</v>
      </c>
      <c r="D64" s="212">
        <v>2026</v>
      </c>
      <c r="E64" s="212">
        <v>2029</v>
      </c>
      <c r="F64" s="212"/>
      <c r="G64" s="212"/>
      <c r="H64" s="119"/>
      <c r="I64" s="119"/>
      <c r="J64" s="119"/>
      <c r="K64" s="214">
        <v>11900</v>
      </c>
      <c r="L64" s="215"/>
      <c r="M64" s="215"/>
      <c r="N64" s="212"/>
    </row>
    <row r="65" spans="1:14" x14ac:dyDescent="0.25">
      <c r="A65" s="212">
        <v>62</v>
      </c>
      <c r="B65" s="212"/>
      <c r="C65" s="213" t="s">
        <v>1907</v>
      </c>
      <c r="D65" s="212">
        <v>2028</v>
      </c>
      <c r="E65" s="212">
        <v>2030</v>
      </c>
      <c r="F65" s="212"/>
      <c r="G65" s="212"/>
      <c r="H65" s="119"/>
      <c r="I65" s="119"/>
      <c r="J65" s="119"/>
      <c r="K65" s="214">
        <v>10500</v>
      </c>
      <c r="L65" s="215"/>
      <c r="M65" s="215"/>
      <c r="N65" s="212"/>
    </row>
    <row r="66" spans="1:14" x14ac:dyDescent="0.25">
      <c r="A66" s="212">
        <v>63</v>
      </c>
      <c r="B66" s="212"/>
      <c r="C66" s="213" t="s">
        <v>1908</v>
      </c>
      <c r="D66" s="212">
        <v>2026</v>
      </c>
      <c r="E66" s="212">
        <v>2028</v>
      </c>
      <c r="F66" s="212"/>
      <c r="G66" s="212"/>
      <c r="H66" s="119"/>
      <c r="I66" s="119"/>
      <c r="J66" s="119"/>
      <c r="K66" s="214">
        <v>4900</v>
      </c>
      <c r="L66" s="215"/>
      <c r="M66" s="215"/>
      <c r="N66" s="212"/>
    </row>
    <row r="67" spans="1:14" x14ac:dyDescent="0.25">
      <c r="A67" s="212">
        <v>64</v>
      </c>
      <c r="B67" s="212"/>
      <c r="C67" s="213" t="s">
        <v>1909</v>
      </c>
      <c r="D67" s="212">
        <v>2026</v>
      </c>
      <c r="E67" s="212">
        <v>2028</v>
      </c>
      <c r="F67" s="212"/>
      <c r="G67" s="212"/>
      <c r="H67" s="119"/>
      <c r="I67" s="119"/>
      <c r="J67" s="119"/>
      <c r="K67" s="214">
        <v>5400</v>
      </c>
      <c r="L67" s="215"/>
      <c r="M67" s="215"/>
      <c r="N67" s="212"/>
    </row>
    <row r="68" spans="1:14" x14ac:dyDescent="0.25">
      <c r="A68" s="212">
        <v>65</v>
      </c>
      <c r="B68" s="212"/>
      <c r="C68" s="213" t="s">
        <v>1910</v>
      </c>
      <c r="D68" s="212">
        <v>2029</v>
      </c>
      <c r="E68" s="212">
        <v>2031</v>
      </c>
      <c r="F68" s="212"/>
      <c r="G68" s="212"/>
      <c r="H68" s="119"/>
      <c r="I68" s="119"/>
      <c r="J68" s="119"/>
      <c r="K68" s="214">
        <v>9500</v>
      </c>
      <c r="L68" s="215"/>
      <c r="M68" s="215"/>
      <c r="N68" s="212"/>
    </row>
    <row r="69" spans="1:14" x14ac:dyDescent="0.25">
      <c r="A69" s="212">
        <v>66</v>
      </c>
      <c r="B69" s="212"/>
      <c r="C69" s="213" t="s">
        <v>1911</v>
      </c>
      <c r="D69" s="212">
        <v>2029</v>
      </c>
      <c r="E69" s="212">
        <v>2031</v>
      </c>
      <c r="F69" s="212"/>
      <c r="G69" s="212"/>
      <c r="H69" s="119"/>
      <c r="I69" s="119"/>
      <c r="J69" s="119"/>
      <c r="K69" s="214">
        <v>20450</v>
      </c>
      <c r="L69" s="215"/>
      <c r="M69" s="215"/>
      <c r="N69" s="212"/>
    </row>
    <row r="70" spans="1:14" x14ac:dyDescent="0.25">
      <c r="A70" s="212">
        <v>67</v>
      </c>
      <c r="B70" s="212"/>
      <c r="C70" s="213" t="s">
        <v>1912</v>
      </c>
      <c r="D70" s="212">
        <v>2029</v>
      </c>
      <c r="E70" s="212">
        <v>2031</v>
      </c>
      <c r="F70" s="212"/>
      <c r="G70" s="212"/>
      <c r="H70" s="119"/>
      <c r="I70" s="119"/>
      <c r="J70" s="119"/>
      <c r="K70" s="214">
        <v>12500</v>
      </c>
      <c r="L70" s="215"/>
      <c r="M70" s="215"/>
      <c r="N70" s="212"/>
    </row>
    <row r="71" spans="1:14" x14ac:dyDescent="0.25">
      <c r="A71" s="212">
        <v>68</v>
      </c>
      <c r="B71" s="212"/>
      <c r="C71" s="213" t="s">
        <v>1913</v>
      </c>
      <c r="D71" s="212">
        <v>2030</v>
      </c>
      <c r="E71" s="212">
        <v>2032</v>
      </c>
      <c r="F71" s="212"/>
      <c r="G71" s="212"/>
      <c r="H71" s="119"/>
      <c r="I71" s="119"/>
      <c r="J71" s="119"/>
      <c r="K71" s="214">
        <v>7900</v>
      </c>
      <c r="L71" s="215"/>
      <c r="M71" s="215"/>
      <c r="N71" s="212"/>
    </row>
    <row r="72" spans="1:14" x14ac:dyDescent="0.25">
      <c r="A72" s="212">
        <v>69</v>
      </c>
      <c r="B72" s="212"/>
      <c r="C72" s="213" t="s">
        <v>1914</v>
      </c>
      <c r="D72" s="212">
        <v>2030</v>
      </c>
      <c r="E72" s="212">
        <v>2032</v>
      </c>
      <c r="F72" s="212"/>
      <c r="G72" s="212"/>
      <c r="H72" s="119"/>
      <c r="I72" s="119"/>
      <c r="J72" s="119"/>
      <c r="K72" s="214">
        <v>5650</v>
      </c>
      <c r="L72" s="215"/>
      <c r="M72" s="215"/>
      <c r="N72" s="212"/>
    </row>
    <row r="73" spans="1:14" x14ac:dyDescent="0.25">
      <c r="A73" s="212">
        <v>70</v>
      </c>
      <c r="B73" s="212"/>
      <c r="C73" s="213" t="s">
        <v>1915</v>
      </c>
      <c r="D73" s="212">
        <v>2030</v>
      </c>
      <c r="E73" s="212">
        <v>2032</v>
      </c>
      <c r="F73" s="212"/>
      <c r="G73" s="212"/>
      <c r="H73" s="119"/>
      <c r="I73" s="119"/>
      <c r="J73" s="119"/>
      <c r="K73" s="214">
        <v>13300</v>
      </c>
      <c r="L73" s="215"/>
      <c r="M73" s="215"/>
      <c r="N73" s="212"/>
    </row>
    <row r="74" spans="1:14" x14ac:dyDescent="0.25">
      <c r="A74" s="212">
        <v>71</v>
      </c>
      <c r="B74" s="212"/>
      <c r="C74" s="213" t="s">
        <v>1916</v>
      </c>
      <c r="D74" s="212">
        <v>2030</v>
      </c>
      <c r="E74" s="212">
        <v>2032</v>
      </c>
      <c r="F74" s="212"/>
      <c r="G74" s="212"/>
      <c r="H74" s="119"/>
      <c r="I74" s="119"/>
      <c r="J74" s="119"/>
      <c r="K74" s="214">
        <v>8000</v>
      </c>
      <c r="L74" s="215"/>
      <c r="M74" s="215"/>
      <c r="N74" s="212"/>
    </row>
    <row r="75" spans="1:14" x14ac:dyDescent="0.25">
      <c r="A75" s="212">
        <v>72</v>
      </c>
      <c r="B75" s="212"/>
      <c r="C75" s="213" t="s">
        <v>1917</v>
      </c>
      <c r="D75" s="212">
        <v>2031</v>
      </c>
      <c r="E75" s="212">
        <v>2033</v>
      </c>
      <c r="F75" s="212"/>
      <c r="G75" s="212"/>
      <c r="H75" s="119"/>
      <c r="I75" s="119"/>
      <c r="J75" s="119"/>
      <c r="K75" s="214">
        <v>10300</v>
      </c>
      <c r="L75" s="215"/>
      <c r="M75" s="215"/>
      <c r="N75" s="212"/>
    </row>
    <row r="76" spans="1:14" x14ac:dyDescent="0.25">
      <c r="A76" s="212">
        <v>73</v>
      </c>
      <c r="B76" s="212"/>
      <c r="C76" s="213" t="s">
        <v>1918</v>
      </c>
      <c r="D76" s="212">
        <v>2031</v>
      </c>
      <c r="E76" s="212">
        <v>2033</v>
      </c>
      <c r="F76" s="212"/>
      <c r="G76" s="212"/>
      <c r="H76" s="119"/>
      <c r="I76" s="119"/>
      <c r="J76" s="119"/>
      <c r="K76" s="214">
        <v>12800</v>
      </c>
      <c r="L76" s="215"/>
      <c r="M76" s="215"/>
      <c r="N76" s="212"/>
    </row>
    <row r="77" spans="1:14" x14ac:dyDescent="0.25">
      <c r="A77" s="212">
        <v>74</v>
      </c>
      <c r="B77" s="212"/>
      <c r="C77" s="213" t="s">
        <v>1919</v>
      </c>
      <c r="D77" s="212">
        <v>2031</v>
      </c>
      <c r="E77" s="212">
        <v>2033</v>
      </c>
      <c r="F77" s="212"/>
      <c r="G77" s="212"/>
      <c r="H77" s="119"/>
      <c r="I77" s="119"/>
      <c r="J77" s="119"/>
      <c r="K77" s="214">
        <v>8700</v>
      </c>
      <c r="L77" s="215"/>
      <c r="M77" s="215"/>
      <c r="N77" s="212"/>
    </row>
    <row r="78" spans="1:14" x14ac:dyDescent="0.25">
      <c r="A78" s="212">
        <v>75</v>
      </c>
      <c r="B78" s="212"/>
      <c r="C78" s="213" t="s">
        <v>1920</v>
      </c>
      <c r="D78" s="212">
        <v>2032</v>
      </c>
      <c r="E78" s="212">
        <v>2034</v>
      </c>
      <c r="F78" s="212"/>
      <c r="G78" s="212"/>
      <c r="H78" s="119"/>
      <c r="I78" s="119"/>
      <c r="J78" s="119"/>
      <c r="K78" s="214">
        <v>9500</v>
      </c>
      <c r="L78" s="215"/>
      <c r="M78" s="215"/>
      <c r="N78" s="212"/>
    </row>
    <row r="79" spans="1:14" x14ac:dyDescent="0.25">
      <c r="A79" s="212">
        <v>76</v>
      </c>
      <c r="B79" s="212"/>
      <c r="C79" s="213" t="s">
        <v>1921</v>
      </c>
      <c r="D79" s="212">
        <v>2032</v>
      </c>
      <c r="E79" s="212">
        <v>2034</v>
      </c>
      <c r="F79" s="212"/>
      <c r="G79" s="212"/>
      <c r="H79" s="119"/>
      <c r="I79" s="119"/>
      <c r="J79" s="119"/>
      <c r="K79" s="214">
        <v>12300</v>
      </c>
      <c r="L79" s="215"/>
      <c r="M79" s="215"/>
      <c r="N79" s="212"/>
    </row>
    <row r="80" spans="1:14" x14ac:dyDescent="0.25">
      <c r="A80" s="212">
        <v>77</v>
      </c>
      <c r="B80" s="212"/>
      <c r="C80" s="213" t="s">
        <v>1922</v>
      </c>
      <c r="D80" s="212">
        <v>2032</v>
      </c>
      <c r="E80" s="212">
        <v>2034</v>
      </c>
      <c r="F80" s="212"/>
      <c r="G80" s="212"/>
      <c r="H80" s="119"/>
      <c r="I80" s="119"/>
      <c r="J80" s="119"/>
      <c r="K80" s="214">
        <v>7700</v>
      </c>
      <c r="L80" s="215"/>
      <c r="M80" s="215"/>
      <c r="N80" s="212"/>
    </row>
    <row r="81" spans="1:14" x14ac:dyDescent="0.25">
      <c r="A81" s="212">
        <v>78</v>
      </c>
      <c r="B81" s="212"/>
      <c r="C81" s="213" t="s">
        <v>1923</v>
      </c>
      <c r="D81" s="212">
        <v>2032</v>
      </c>
      <c r="E81" s="212">
        <v>2034</v>
      </c>
      <c r="F81" s="212"/>
      <c r="G81" s="212"/>
      <c r="H81" s="119"/>
      <c r="I81" s="119"/>
      <c r="J81" s="119"/>
      <c r="K81" s="214">
        <v>5400</v>
      </c>
      <c r="L81" s="215"/>
      <c r="M81" s="215"/>
      <c r="N81" s="212"/>
    </row>
    <row r="82" spans="1:14" x14ac:dyDescent="0.25">
      <c r="A82" s="212">
        <v>79</v>
      </c>
      <c r="B82" s="212"/>
      <c r="C82" s="213" t="s">
        <v>1924</v>
      </c>
      <c r="D82" s="212">
        <v>2033</v>
      </c>
      <c r="E82" s="212">
        <v>2035</v>
      </c>
      <c r="F82" s="212"/>
      <c r="G82" s="212"/>
      <c r="H82" s="119"/>
      <c r="I82" s="119"/>
      <c r="J82" s="119"/>
      <c r="K82" s="214">
        <v>10700</v>
      </c>
      <c r="L82" s="215"/>
      <c r="M82" s="215"/>
      <c r="N82" s="212"/>
    </row>
    <row r="83" spans="1:14" x14ac:dyDescent="0.25">
      <c r="A83" s="212">
        <v>80</v>
      </c>
      <c r="B83" s="212"/>
      <c r="C83" s="213" t="s">
        <v>1925</v>
      </c>
      <c r="D83" s="212">
        <v>2030</v>
      </c>
      <c r="E83" s="212">
        <v>2030</v>
      </c>
      <c r="F83" s="212"/>
      <c r="G83" s="212"/>
      <c r="H83" s="119"/>
      <c r="I83" s="119"/>
      <c r="J83" s="119"/>
      <c r="K83" s="214">
        <v>12400</v>
      </c>
      <c r="L83" s="215"/>
      <c r="M83" s="215"/>
      <c r="N83" s="212"/>
    </row>
    <row r="84" spans="1:14" x14ac:dyDescent="0.25">
      <c r="A84" s="212">
        <v>81</v>
      </c>
      <c r="B84" s="212"/>
      <c r="C84" s="213" t="s">
        <v>1926</v>
      </c>
      <c r="D84" s="212">
        <v>2030</v>
      </c>
      <c r="E84" s="212">
        <v>2030</v>
      </c>
      <c r="F84" s="212"/>
      <c r="G84" s="212"/>
      <c r="H84" s="119"/>
      <c r="I84" s="119"/>
      <c r="J84" s="119"/>
      <c r="K84" s="214">
        <v>7800</v>
      </c>
      <c r="L84" s="215"/>
      <c r="M84" s="215"/>
      <c r="N84" s="212"/>
    </row>
    <row r="85" spans="1:14" x14ac:dyDescent="0.25">
      <c r="A85" s="212">
        <v>82</v>
      </c>
      <c r="B85" s="212"/>
      <c r="C85" s="213" t="s">
        <v>1927</v>
      </c>
      <c r="D85" s="212">
        <v>2033</v>
      </c>
      <c r="E85" s="212">
        <v>2035</v>
      </c>
      <c r="F85" s="212"/>
      <c r="G85" s="212"/>
      <c r="H85" s="119"/>
      <c r="I85" s="119"/>
      <c r="J85" s="119"/>
      <c r="K85" s="214">
        <v>7700</v>
      </c>
      <c r="L85" s="215"/>
      <c r="M85" s="215"/>
      <c r="N85" s="212"/>
    </row>
    <row r="86" spans="1:14" x14ac:dyDescent="0.25">
      <c r="A86" s="212">
        <v>83</v>
      </c>
      <c r="B86" s="212"/>
      <c r="C86" s="213" t="s">
        <v>1928</v>
      </c>
      <c r="D86" s="212">
        <v>2033</v>
      </c>
      <c r="E86" s="212">
        <v>2035</v>
      </c>
      <c r="F86" s="212"/>
      <c r="G86" s="212"/>
      <c r="H86" s="119"/>
      <c r="I86" s="119"/>
      <c r="J86" s="119"/>
      <c r="K86" s="214">
        <v>6100</v>
      </c>
      <c r="L86" s="215"/>
      <c r="M86" s="215"/>
      <c r="N86" s="212"/>
    </row>
    <row r="87" spans="1:14" x14ac:dyDescent="0.25">
      <c r="A87" s="212">
        <v>84</v>
      </c>
      <c r="B87" s="212"/>
      <c r="C87" s="213" t="s">
        <v>1929</v>
      </c>
      <c r="D87" s="212">
        <v>2028</v>
      </c>
      <c r="E87" s="212">
        <v>2030</v>
      </c>
      <c r="F87" s="212"/>
      <c r="G87" s="212"/>
      <c r="H87" s="119"/>
      <c r="I87" s="119"/>
      <c r="J87" s="119"/>
      <c r="K87" s="214">
        <v>66360</v>
      </c>
      <c r="L87" s="215"/>
      <c r="M87" s="215"/>
      <c r="N87" s="212"/>
    </row>
    <row r="88" spans="1:14" x14ac:dyDescent="0.25">
      <c r="A88" s="212">
        <v>85</v>
      </c>
      <c r="B88" s="212"/>
      <c r="C88" s="213" t="s">
        <v>1930</v>
      </c>
      <c r="D88" s="212">
        <v>2026</v>
      </c>
      <c r="E88" s="212">
        <v>2028</v>
      </c>
      <c r="F88" s="212"/>
      <c r="G88" s="212"/>
      <c r="H88" s="119"/>
      <c r="I88" s="119"/>
      <c r="J88" s="119"/>
      <c r="K88" s="214">
        <v>63595</v>
      </c>
      <c r="L88" s="215"/>
      <c r="M88" s="215"/>
      <c r="N88" s="212"/>
    </row>
    <row r="89" spans="1:14" x14ac:dyDescent="0.25">
      <c r="A89" s="212">
        <v>86</v>
      </c>
      <c r="B89" s="212"/>
      <c r="C89" s="213" t="s">
        <v>1931</v>
      </c>
      <c r="D89" s="212">
        <v>2025</v>
      </c>
      <c r="E89" s="212">
        <v>2027</v>
      </c>
      <c r="F89" s="212"/>
      <c r="G89" s="212"/>
      <c r="H89" s="119"/>
      <c r="I89" s="119"/>
      <c r="J89" s="119"/>
      <c r="K89" s="214">
        <v>63480</v>
      </c>
      <c r="L89" s="215"/>
      <c r="M89" s="215"/>
      <c r="N89" s="212"/>
    </row>
    <row r="90" spans="1:14" x14ac:dyDescent="0.25">
      <c r="A90" s="212">
        <v>87</v>
      </c>
      <c r="B90" s="212"/>
      <c r="C90" s="213" t="s">
        <v>1932</v>
      </c>
      <c r="D90" s="212">
        <v>2027</v>
      </c>
      <c r="E90" s="212">
        <v>2029</v>
      </c>
      <c r="F90" s="212"/>
      <c r="G90" s="212"/>
      <c r="H90" s="119"/>
      <c r="I90" s="119"/>
      <c r="J90" s="119"/>
      <c r="K90" s="214">
        <v>66245</v>
      </c>
      <c r="L90" s="215"/>
      <c r="M90" s="215"/>
      <c r="N90" s="212"/>
    </row>
    <row r="91" spans="1:14" x14ac:dyDescent="0.25">
      <c r="A91" s="212">
        <v>88</v>
      </c>
      <c r="B91" s="212"/>
      <c r="C91" s="213" t="s">
        <v>1933</v>
      </c>
      <c r="D91" s="212">
        <v>2029</v>
      </c>
      <c r="E91" s="212">
        <v>2031</v>
      </c>
      <c r="F91" s="212"/>
      <c r="G91" s="212"/>
      <c r="H91" s="119"/>
      <c r="I91" s="119"/>
      <c r="J91" s="119"/>
      <c r="K91" s="214">
        <v>69010</v>
      </c>
      <c r="L91" s="215"/>
      <c r="M91" s="215"/>
      <c r="N91" s="212"/>
    </row>
    <row r="92" spans="1:14" x14ac:dyDescent="0.25">
      <c r="A92" s="212">
        <v>89</v>
      </c>
      <c r="B92" s="212"/>
      <c r="C92" s="213" t="s">
        <v>1934</v>
      </c>
      <c r="D92" s="212">
        <v>2022</v>
      </c>
      <c r="E92" s="212">
        <v>2022</v>
      </c>
      <c r="F92" s="212"/>
      <c r="G92" s="212"/>
      <c r="H92" s="119"/>
      <c r="I92" s="119"/>
      <c r="J92" s="119"/>
      <c r="K92" s="214">
        <v>410</v>
      </c>
      <c r="L92" s="215"/>
      <c r="M92" s="215"/>
      <c r="N92" s="212"/>
    </row>
    <row r="93" spans="1:14" x14ac:dyDescent="0.25">
      <c r="A93" s="212">
        <v>90</v>
      </c>
      <c r="B93" s="212"/>
      <c r="C93" s="213" t="s">
        <v>1935</v>
      </c>
      <c r="D93" s="212">
        <v>2026</v>
      </c>
      <c r="E93" s="212">
        <v>2028</v>
      </c>
      <c r="F93" s="212"/>
      <c r="G93" s="212"/>
      <c r="H93" s="119"/>
      <c r="I93" s="119"/>
      <c r="J93" s="119"/>
      <c r="K93" s="214">
        <v>77000</v>
      </c>
      <c r="L93" s="215"/>
      <c r="M93" s="215"/>
      <c r="N93" s="212"/>
    </row>
    <row r="94" spans="1:14" x14ac:dyDescent="0.25">
      <c r="A94" s="212">
        <v>91</v>
      </c>
      <c r="B94" s="212"/>
      <c r="C94" s="213" t="s">
        <v>1936</v>
      </c>
      <c r="D94" s="212">
        <v>2025</v>
      </c>
      <c r="E94" s="212">
        <v>2025</v>
      </c>
      <c r="F94" s="212"/>
      <c r="G94" s="212"/>
      <c r="H94" s="119"/>
      <c r="I94" s="119"/>
      <c r="J94" s="119"/>
      <c r="K94" s="214">
        <v>19000</v>
      </c>
      <c r="L94" s="215"/>
      <c r="M94" s="215"/>
      <c r="N94" s="212"/>
    </row>
    <row r="95" spans="1:14" x14ac:dyDescent="0.25">
      <c r="A95" s="212">
        <v>92</v>
      </c>
      <c r="B95" s="212"/>
      <c r="C95" s="213" t="s">
        <v>1937</v>
      </c>
      <c r="D95" s="212">
        <v>2025</v>
      </c>
      <c r="E95" s="212">
        <v>2025</v>
      </c>
      <c r="F95" s="212"/>
      <c r="G95" s="212"/>
      <c r="H95" s="119"/>
      <c r="I95" s="119"/>
      <c r="J95" s="119"/>
      <c r="K95" s="214">
        <v>1000</v>
      </c>
      <c r="L95" s="215"/>
      <c r="M95" s="215"/>
      <c r="N95" s="212"/>
    </row>
    <row r="96" spans="1:14" x14ac:dyDescent="0.25">
      <c r="A96" s="212">
        <v>93</v>
      </c>
      <c r="B96" s="212"/>
      <c r="C96" s="213" t="s">
        <v>1938</v>
      </c>
      <c r="D96" s="212">
        <v>2025</v>
      </c>
      <c r="E96" s="212">
        <v>2025</v>
      </c>
      <c r="F96" s="212"/>
      <c r="G96" s="212"/>
      <c r="H96" s="119"/>
      <c r="I96" s="119"/>
      <c r="J96" s="119"/>
      <c r="K96" s="214">
        <v>9760</v>
      </c>
      <c r="L96" s="215"/>
      <c r="M96" s="215"/>
      <c r="N96" s="212"/>
    </row>
    <row r="97" spans="1:14" x14ac:dyDescent="0.25">
      <c r="A97" s="212">
        <v>94</v>
      </c>
      <c r="B97" s="212"/>
      <c r="C97" s="213" t="s">
        <v>1939</v>
      </c>
      <c r="D97" s="212">
        <v>2025</v>
      </c>
      <c r="E97" s="212">
        <v>2027</v>
      </c>
      <c r="F97" s="212"/>
      <c r="G97" s="212"/>
      <c r="H97" s="119"/>
      <c r="I97" s="119"/>
      <c r="J97" s="119"/>
      <c r="K97" s="214">
        <v>39900</v>
      </c>
      <c r="L97" s="215"/>
      <c r="M97" s="215"/>
      <c r="N97" s="212"/>
    </row>
    <row r="98" spans="1:14" x14ac:dyDescent="0.25">
      <c r="A98" s="212">
        <v>95</v>
      </c>
      <c r="B98" s="212"/>
      <c r="C98" s="213" t="s">
        <v>1940</v>
      </c>
      <c r="D98" s="212">
        <v>2024</v>
      </c>
      <c r="E98" s="212">
        <v>2024</v>
      </c>
      <c r="F98" s="212"/>
      <c r="G98" s="212"/>
      <c r="H98" s="119"/>
      <c r="I98" s="119"/>
      <c r="J98" s="119"/>
      <c r="K98" s="214">
        <v>2300</v>
      </c>
      <c r="L98" s="215"/>
      <c r="M98" s="215"/>
      <c r="N98" s="212"/>
    </row>
    <row r="99" spans="1:14" x14ac:dyDescent="0.25">
      <c r="A99" s="212">
        <v>96</v>
      </c>
      <c r="B99" s="212"/>
      <c r="C99" s="213" t="s">
        <v>1941</v>
      </c>
      <c r="D99" s="212">
        <v>2024</v>
      </c>
      <c r="E99" s="212">
        <v>2024</v>
      </c>
      <c r="F99" s="212"/>
      <c r="G99" s="212"/>
      <c r="H99" s="119"/>
      <c r="I99" s="119"/>
      <c r="J99" s="119"/>
      <c r="K99" s="214">
        <v>1600</v>
      </c>
      <c r="L99" s="215"/>
      <c r="M99" s="215"/>
      <c r="N99" s="212"/>
    </row>
    <row r="100" spans="1:14" x14ac:dyDescent="0.25">
      <c r="A100" s="212">
        <v>97</v>
      </c>
      <c r="B100" s="212"/>
      <c r="C100" s="213" t="s">
        <v>1942</v>
      </c>
      <c r="D100" s="212">
        <v>2023</v>
      </c>
      <c r="E100" s="212">
        <v>2025</v>
      </c>
      <c r="F100" s="212"/>
      <c r="G100" s="212"/>
      <c r="H100" s="119"/>
      <c r="I100" s="119"/>
      <c r="J100" s="119"/>
      <c r="K100" s="214">
        <v>65500</v>
      </c>
      <c r="L100" s="215"/>
      <c r="M100" s="215"/>
      <c r="N100" s="212"/>
    </row>
    <row r="101" spans="1:14" x14ac:dyDescent="0.25">
      <c r="A101" s="212">
        <v>98</v>
      </c>
      <c r="B101" s="212"/>
      <c r="C101" s="213" t="s">
        <v>1943</v>
      </c>
      <c r="D101" s="212">
        <v>2025</v>
      </c>
      <c r="E101" s="212">
        <v>2025</v>
      </c>
      <c r="F101" s="212"/>
      <c r="G101" s="212"/>
      <c r="H101" s="119"/>
      <c r="I101" s="119"/>
      <c r="J101" s="119"/>
      <c r="K101" s="214">
        <v>4200</v>
      </c>
      <c r="L101" s="215"/>
      <c r="M101" s="215"/>
      <c r="N101" s="212"/>
    </row>
    <row r="102" spans="1:14" x14ac:dyDescent="0.25">
      <c r="A102" s="212">
        <v>99</v>
      </c>
      <c r="B102" s="212"/>
      <c r="C102" s="213" t="s">
        <v>1944</v>
      </c>
      <c r="D102" s="212">
        <v>2025</v>
      </c>
      <c r="E102" s="212">
        <v>2025</v>
      </c>
      <c r="F102" s="212"/>
      <c r="G102" s="212"/>
      <c r="H102" s="119"/>
      <c r="I102" s="119"/>
      <c r="J102" s="119"/>
      <c r="K102" s="214">
        <v>2400</v>
      </c>
      <c r="L102" s="215"/>
      <c r="M102" s="215"/>
      <c r="N102" s="212"/>
    </row>
    <row r="103" spans="1:14" x14ac:dyDescent="0.25">
      <c r="A103" s="212">
        <v>100</v>
      </c>
      <c r="B103" s="212"/>
      <c r="C103" s="213" t="s">
        <v>1945</v>
      </c>
      <c r="D103" s="212">
        <v>2024</v>
      </c>
      <c r="E103" s="212">
        <v>2024</v>
      </c>
      <c r="F103" s="212"/>
      <c r="G103" s="212"/>
      <c r="H103" s="119"/>
      <c r="I103" s="119"/>
      <c r="J103" s="119"/>
      <c r="K103" s="214">
        <v>1400</v>
      </c>
      <c r="L103" s="215"/>
      <c r="M103" s="215"/>
      <c r="N103" s="212"/>
    </row>
    <row r="104" spans="1:14" x14ac:dyDescent="0.25">
      <c r="A104" s="212">
        <v>101</v>
      </c>
      <c r="B104" s="212"/>
      <c r="C104" s="213" t="s">
        <v>1946</v>
      </c>
      <c r="D104" s="212">
        <v>2024</v>
      </c>
      <c r="E104" s="212">
        <v>2024</v>
      </c>
      <c r="F104" s="212"/>
      <c r="G104" s="212"/>
      <c r="H104" s="119"/>
      <c r="I104" s="119"/>
      <c r="J104" s="119"/>
      <c r="K104" s="214">
        <v>1500</v>
      </c>
      <c r="L104" s="215"/>
      <c r="M104" s="215"/>
      <c r="N104" s="212"/>
    </row>
    <row r="105" spans="1:14" x14ac:dyDescent="0.25">
      <c r="A105" s="212">
        <v>102</v>
      </c>
      <c r="B105" s="212"/>
      <c r="C105" s="213" t="s">
        <v>1947</v>
      </c>
      <c r="D105" s="212">
        <v>2022</v>
      </c>
      <c r="E105" s="212">
        <v>2022</v>
      </c>
      <c r="F105" s="212"/>
      <c r="G105" s="212"/>
      <c r="H105" s="119"/>
      <c r="I105" s="119"/>
      <c r="J105" s="119"/>
      <c r="K105" s="214">
        <v>1700</v>
      </c>
      <c r="L105" s="215"/>
      <c r="M105" s="215"/>
      <c r="N105" s="212"/>
    </row>
    <row r="106" spans="1:14" x14ac:dyDescent="0.25">
      <c r="A106" s="212">
        <v>103</v>
      </c>
      <c r="B106" s="212"/>
      <c r="C106" s="213" t="s">
        <v>1948</v>
      </c>
      <c r="D106" s="212">
        <v>2023</v>
      </c>
      <c r="E106" s="212">
        <v>2023</v>
      </c>
      <c r="F106" s="212"/>
      <c r="G106" s="212"/>
      <c r="H106" s="119"/>
      <c r="I106" s="119"/>
      <c r="J106" s="119"/>
      <c r="K106" s="214">
        <v>27947.3</v>
      </c>
      <c r="L106" s="215"/>
      <c r="M106" s="215"/>
      <c r="N106" s="212"/>
    </row>
    <row r="107" spans="1:14" x14ac:dyDescent="0.25">
      <c r="A107" s="212">
        <v>104</v>
      </c>
      <c r="B107" s="212"/>
      <c r="C107" s="213" t="s">
        <v>1949</v>
      </c>
      <c r="D107" s="212">
        <v>2022</v>
      </c>
      <c r="E107" s="212">
        <v>2023</v>
      </c>
      <c r="F107" s="212"/>
      <c r="G107" s="212"/>
      <c r="H107" s="119"/>
      <c r="I107" s="119"/>
      <c r="J107" s="119"/>
      <c r="K107" s="214">
        <v>20713.5</v>
      </c>
      <c r="L107" s="215"/>
      <c r="M107" s="215"/>
      <c r="N107" s="212"/>
    </row>
    <row r="108" spans="1:14" x14ac:dyDescent="0.25">
      <c r="A108" s="212">
        <v>105</v>
      </c>
      <c r="B108" s="212"/>
      <c r="C108" s="213" t="s">
        <v>1950</v>
      </c>
      <c r="D108" s="212">
        <v>2022</v>
      </c>
      <c r="E108" s="212">
        <v>2024</v>
      </c>
      <c r="F108" s="212"/>
      <c r="G108" s="212"/>
      <c r="H108" s="119"/>
      <c r="I108" s="119"/>
      <c r="J108" s="119"/>
      <c r="K108" s="214">
        <v>5998.6</v>
      </c>
      <c r="L108" s="215"/>
      <c r="M108" s="215"/>
      <c r="N108" s="212"/>
    </row>
    <row r="109" spans="1:14" x14ac:dyDescent="0.25">
      <c r="A109" s="212">
        <v>106</v>
      </c>
      <c r="B109" s="212"/>
      <c r="C109" s="213" t="s">
        <v>1951</v>
      </c>
      <c r="D109" s="212">
        <v>2022</v>
      </c>
      <c r="E109" s="212">
        <v>2023</v>
      </c>
      <c r="F109" s="212"/>
      <c r="G109" s="212"/>
      <c r="H109" s="119"/>
      <c r="I109" s="119"/>
      <c r="J109" s="119"/>
      <c r="K109" s="214">
        <v>400</v>
      </c>
      <c r="L109" s="215"/>
      <c r="M109" s="215"/>
      <c r="N109" s="212"/>
    </row>
    <row r="110" spans="1:14" x14ac:dyDescent="0.25">
      <c r="A110" s="212">
        <v>107</v>
      </c>
      <c r="B110" s="212"/>
      <c r="C110" s="213" t="s">
        <v>1952</v>
      </c>
      <c r="D110" s="212">
        <v>2022</v>
      </c>
      <c r="E110" s="212">
        <v>2022</v>
      </c>
      <c r="F110" s="212"/>
      <c r="G110" s="212"/>
      <c r="H110" s="119"/>
      <c r="I110" s="119"/>
      <c r="J110" s="119"/>
      <c r="K110" s="214">
        <v>10055.1</v>
      </c>
      <c r="L110" s="215"/>
      <c r="M110" s="215"/>
      <c r="N110" s="212"/>
    </row>
    <row r="111" spans="1:14" x14ac:dyDescent="0.25">
      <c r="A111" s="212">
        <v>108</v>
      </c>
      <c r="B111" s="212"/>
      <c r="C111" s="213" t="s">
        <v>1953</v>
      </c>
      <c r="D111" s="212">
        <v>2023</v>
      </c>
      <c r="E111" s="212">
        <v>2023</v>
      </c>
      <c r="F111" s="212"/>
      <c r="G111" s="212"/>
      <c r="H111" s="119"/>
      <c r="I111" s="119"/>
      <c r="J111" s="119"/>
      <c r="K111" s="214">
        <v>3899.6</v>
      </c>
      <c r="L111" s="215"/>
      <c r="M111" s="215"/>
      <c r="N111" s="212"/>
    </row>
    <row r="112" spans="1:14" x14ac:dyDescent="0.25">
      <c r="A112" s="212">
        <v>109</v>
      </c>
      <c r="B112" s="212"/>
      <c r="C112" s="213" t="s">
        <v>1954</v>
      </c>
      <c r="D112" s="212">
        <v>2022</v>
      </c>
      <c r="E112" s="212">
        <v>2022</v>
      </c>
      <c r="F112" s="212"/>
      <c r="G112" s="212"/>
      <c r="H112" s="119"/>
      <c r="I112" s="119"/>
      <c r="J112" s="119"/>
      <c r="K112" s="214">
        <v>9624.1</v>
      </c>
      <c r="L112" s="215"/>
      <c r="M112" s="215"/>
      <c r="N112" s="212"/>
    </row>
    <row r="113" spans="1:14" x14ac:dyDescent="0.25">
      <c r="A113" s="212">
        <v>110</v>
      </c>
      <c r="B113" s="212"/>
      <c r="C113" s="213" t="s">
        <v>1955</v>
      </c>
      <c r="D113" s="212">
        <v>2024</v>
      </c>
      <c r="E113" s="212">
        <v>2024</v>
      </c>
      <c r="F113" s="212"/>
      <c r="G113" s="212"/>
      <c r="H113" s="119"/>
      <c r="I113" s="119"/>
      <c r="J113" s="119"/>
      <c r="K113" s="214">
        <v>1185.3</v>
      </c>
      <c r="L113" s="215"/>
      <c r="M113" s="215"/>
      <c r="N113" s="212"/>
    </row>
    <row r="114" spans="1:14" x14ac:dyDescent="0.25">
      <c r="A114" s="212">
        <v>111</v>
      </c>
      <c r="B114" s="212"/>
      <c r="C114" s="213" t="s">
        <v>1956</v>
      </c>
      <c r="D114" s="212">
        <v>2022</v>
      </c>
      <c r="E114" s="212">
        <v>2022</v>
      </c>
      <c r="F114" s="212"/>
      <c r="G114" s="212"/>
      <c r="H114" s="119"/>
      <c r="I114" s="119"/>
      <c r="J114" s="119"/>
      <c r="K114" s="214">
        <v>180.6</v>
      </c>
      <c r="L114" s="215"/>
      <c r="M114" s="215"/>
      <c r="N114" s="212"/>
    </row>
    <row r="115" spans="1:14" x14ac:dyDescent="0.25">
      <c r="A115" s="212">
        <v>112</v>
      </c>
      <c r="B115" s="212"/>
      <c r="C115" s="213" t="s">
        <v>1957</v>
      </c>
      <c r="D115" s="212">
        <v>2022</v>
      </c>
      <c r="E115" s="212">
        <v>2022</v>
      </c>
      <c r="F115" s="212"/>
      <c r="G115" s="212"/>
      <c r="H115" s="119"/>
      <c r="I115" s="119"/>
      <c r="J115" s="119"/>
      <c r="K115" s="214">
        <v>653.1</v>
      </c>
      <c r="L115" s="215"/>
      <c r="M115" s="215"/>
      <c r="N115" s="212"/>
    </row>
    <row r="116" spans="1:14" x14ac:dyDescent="0.25">
      <c r="A116" s="212">
        <v>113</v>
      </c>
      <c r="B116" s="212"/>
      <c r="C116" s="213" t="s">
        <v>1958</v>
      </c>
      <c r="D116" s="212">
        <v>2024</v>
      </c>
      <c r="E116" s="212">
        <v>2024</v>
      </c>
      <c r="F116" s="212"/>
      <c r="G116" s="212"/>
      <c r="H116" s="119"/>
      <c r="I116" s="119"/>
      <c r="J116" s="119"/>
      <c r="K116" s="214">
        <v>6260</v>
      </c>
      <c r="L116" s="215"/>
      <c r="M116" s="215"/>
      <c r="N116" s="212"/>
    </row>
    <row r="117" spans="1:14" x14ac:dyDescent="0.25">
      <c r="A117" s="212">
        <v>114</v>
      </c>
      <c r="B117" s="212"/>
      <c r="C117" s="213" t="s">
        <v>1959</v>
      </c>
      <c r="D117" s="212">
        <v>2022</v>
      </c>
      <c r="E117" s="212">
        <v>2022</v>
      </c>
      <c r="F117" s="212"/>
      <c r="G117" s="212"/>
      <c r="H117" s="119"/>
      <c r="I117" s="119"/>
      <c r="J117" s="119"/>
      <c r="K117" s="214">
        <v>1831000</v>
      </c>
      <c r="L117" s="215"/>
      <c r="M117" s="215"/>
      <c r="N117" s="212"/>
    </row>
    <row r="118" spans="1:14" x14ac:dyDescent="0.25">
      <c r="A118" s="216" t="s">
        <v>1960</v>
      </c>
      <c r="B118" s="216"/>
      <c r="C118" s="216"/>
      <c r="D118" s="216"/>
      <c r="E118" s="216"/>
      <c r="F118" s="216"/>
      <c r="G118" s="216"/>
      <c r="H118" s="216"/>
      <c r="I118" s="216"/>
      <c r="J118" s="216"/>
      <c r="K118" s="217">
        <f>SUM(K4:K117)</f>
        <v>4221580.7</v>
      </c>
      <c r="L118" s="216"/>
      <c r="M118" s="216"/>
      <c r="N118" s="216"/>
    </row>
    <row r="119" spans="1:14" x14ac:dyDescent="0.25">
      <c r="A119" s="218"/>
      <c r="B119" s="218"/>
      <c r="C119" s="218"/>
      <c r="D119" s="218"/>
      <c r="E119" s="218"/>
      <c r="F119" s="218"/>
      <c r="G119" s="218"/>
      <c r="H119" s="218"/>
      <c r="I119" s="218"/>
      <c r="J119" s="218"/>
      <c r="K119" s="219"/>
      <c r="L119" s="218"/>
      <c r="M119" s="218"/>
      <c r="N119" s="218"/>
    </row>
  </sheetData>
  <mergeCells count="11">
    <mergeCell ref="N2:N3"/>
    <mergeCell ref="A1:N1"/>
    <mergeCell ref="A2:A3"/>
    <mergeCell ref="B2:B3"/>
    <mergeCell ref="C2:C3"/>
    <mergeCell ref="D2:E2"/>
    <mergeCell ref="F2:G2"/>
    <mergeCell ref="H2:I2"/>
    <mergeCell ref="J2:J3"/>
    <mergeCell ref="K2:K3"/>
    <mergeCell ref="L2:M2"/>
  </mergeCell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Q24"/>
  <sheetViews>
    <sheetView zoomScale="90" zoomScaleNormal="90" workbookViewId="0">
      <selection activeCell="E12" sqref="E12"/>
    </sheetView>
  </sheetViews>
  <sheetFormatPr defaultRowHeight="15" x14ac:dyDescent="0.25"/>
  <cols>
    <col min="2" max="2" width="24.7109375" customWidth="1"/>
    <col min="3" max="7" width="9.140625" customWidth="1"/>
    <col min="8" max="8" width="11.28515625" customWidth="1"/>
    <col min="9" max="9" width="15.7109375" customWidth="1"/>
    <col min="10" max="11" width="9.140625" customWidth="1"/>
    <col min="12" max="12" width="27.140625" bestFit="1" customWidth="1"/>
    <col min="13" max="15" width="9.140625" customWidth="1"/>
    <col min="16" max="16" width="12.7109375" customWidth="1"/>
  </cols>
  <sheetData>
    <row r="1" spans="1:17" s="1" customFormat="1" x14ac:dyDescent="0.2">
      <c r="A1" s="1" t="s">
        <v>1962</v>
      </c>
      <c r="P1" s="12" t="s">
        <v>19</v>
      </c>
      <c r="Q1" s="165" t="s">
        <v>189</v>
      </c>
    </row>
    <row r="2" spans="1:17" ht="76.5" customHeight="1" x14ac:dyDescent="0.25">
      <c r="A2" s="384" t="s">
        <v>88</v>
      </c>
      <c r="B2" s="384" t="s">
        <v>89</v>
      </c>
      <c r="C2" s="384" t="s">
        <v>90</v>
      </c>
      <c r="D2" s="384" t="s">
        <v>524</v>
      </c>
      <c r="E2" s="386" t="s">
        <v>529</v>
      </c>
      <c r="F2" s="387"/>
      <c r="G2" s="386" t="s">
        <v>530</v>
      </c>
      <c r="H2" s="387"/>
      <c r="I2" s="384" t="s">
        <v>97</v>
      </c>
      <c r="J2" s="384" t="s">
        <v>544</v>
      </c>
      <c r="K2" s="384" t="s">
        <v>92</v>
      </c>
      <c r="L2" s="384" t="s">
        <v>93</v>
      </c>
      <c r="M2" s="384" t="s">
        <v>94</v>
      </c>
      <c r="N2" s="384" t="s">
        <v>95</v>
      </c>
    </row>
    <row r="3" spans="1:17" ht="25.5" x14ac:dyDescent="0.25">
      <c r="A3" s="385"/>
      <c r="B3" s="385"/>
      <c r="C3" s="385"/>
      <c r="D3" s="385"/>
      <c r="E3" s="250" t="s">
        <v>525</v>
      </c>
      <c r="F3" s="250" t="s">
        <v>526</v>
      </c>
      <c r="G3" s="250" t="s">
        <v>527</v>
      </c>
      <c r="H3" s="250" t="s">
        <v>528</v>
      </c>
      <c r="I3" s="385"/>
      <c r="J3" s="385"/>
      <c r="K3" s="385"/>
      <c r="L3" s="385"/>
      <c r="M3" s="385"/>
      <c r="N3" s="385"/>
    </row>
    <row r="4" spans="1:17" ht="15" customHeight="1" x14ac:dyDescent="0.25">
      <c r="A4" s="74">
        <v>1</v>
      </c>
      <c r="B4" s="74" t="s">
        <v>664</v>
      </c>
      <c r="C4" s="246">
        <v>1954</v>
      </c>
      <c r="D4" s="74">
        <v>170</v>
      </c>
      <c r="E4" s="74">
        <v>100</v>
      </c>
      <c r="F4" s="74">
        <v>540</v>
      </c>
      <c r="G4" s="74"/>
      <c r="H4" s="74"/>
      <c r="I4" s="74">
        <v>250000</v>
      </c>
      <c r="J4" s="74"/>
      <c r="K4" s="252">
        <v>1997</v>
      </c>
      <c r="L4" s="289" t="s">
        <v>2228</v>
      </c>
      <c r="M4" s="252">
        <v>3</v>
      </c>
      <c r="N4" s="252">
        <v>2026</v>
      </c>
      <c r="P4" s="109" t="s">
        <v>531</v>
      </c>
    </row>
    <row r="5" spans="1:17" ht="15" customHeight="1" x14ac:dyDescent="0.25">
      <c r="A5" s="74">
        <v>2</v>
      </c>
      <c r="B5" s="74" t="s">
        <v>664</v>
      </c>
      <c r="C5" s="246">
        <v>1954</v>
      </c>
      <c r="D5" s="74">
        <v>170</v>
      </c>
      <c r="E5" s="74">
        <v>100</v>
      </c>
      <c r="F5" s="74">
        <v>540</v>
      </c>
      <c r="G5" s="74"/>
      <c r="H5" s="74"/>
      <c r="I5" s="74">
        <v>250000</v>
      </c>
      <c r="J5" s="74"/>
      <c r="K5" s="252">
        <v>1994</v>
      </c>
      <c r="L5" s="289" t="s">
        <v>2050</v>
      </c>
      <c r="M5" s="252">
        <v>3</v>
      </c>
      <c r="N5" s="252">
        <v>2026</v>
      </c>
      <c r="P5" s="109" t="s">
        <v>532</v>
      </c>
    </row>
    <row r="6" spans="1:17" ht="15" customHeight="1" x14ac:dyDescent="0.25">
      <c r="A6" s="74">
        <v>3</v>
      </c>
      <c r="B6" s="74" t="s">
        <v>664</v>
      </c>
      <c r="C6" s="246">
        <v>1955</v>
      </c>
      <c r="D6" s="74">
        <v>170</v>
      </c>
      <c r="E6" s="74">
        <v>100</v>
      </c>
      <c r="F6" s="74">
        <v>540</v>
      </c>
      <c r="G6" s="74"/>
      <c r="H6" s="74"/>
      <c r="I6" s="74">
        <v>250000</v>
      </c>
      <c r="J6" s="74"/>
      <c r="K6" s="252">
        <v>1994</v>
      </c>
      <c r="L6" s="289" t="s">
        <v>2051</v>
      </c>
      <c r="M6" s="252">
        <v>3</v>
      </c>
      <c r="N6" s="252">
        <v>2026</v>
      </c>
      <c r="P6" s="109"/>
    </row>
    <row r="7" spans="1:17" ht="15" customHeight="1" x14ac:dyDescent="0.25">
      <c r="A7" s="74">
        <v>4</v>
      </c>
      <c r="B7" s="74" t="s">
        <v>664</v>
      </c>
      <c r="C7" s="246">
        <v>1956</v>
      </c>
      <c r="D7" s="74">
        <v>170</v>
      </c>
      <c r="E7" s="74">
        <v>100</v>
      </c>
      <c r="F7" s="74">
        <v>540</v>
      </c>
      <c r="G7" s="74"/>
      <c r="H7" s="74"/>
      <c r="I7" s="74">
        <v>250000</v>
      </c>
      <c r="J7" s="74"/>
      <c r="K7" s="252">
        <v>1994</v>
      </c>
      <c r="L7" s="289" t="s">
        <v>2052</v>
      </c>
      <c r="M7" s="252">
        <v>3</v>
      </c>
      <c r="N7" s="252">
        <v>2026</v>
      </c>
      <c r="P7" s="109"/>
    </row>
    <row r="8" spans="1:17" ht="15" customHeight="1" x14ac:dyDescent="0.25">
      <c r="A8" s="74">
        <v>5</v>
      </c>
      <c r="B8" s="74" t="s">
        <v>664</v>
      </c>
      <c r="C8" s="246">
        <v>1957</v>
      </c>
      <c r="D8" s="74">
        <v>170</v>
      </c>
      <c r="E8" s="74">
        <v>100</v>
      </c>
      <c r="F8" s="74">
        <v>540</v>
      </c>
      <c r="G8" s="74"/>
      <c r="H8" s="74"/>
      <c r="I8" s="74">
        <v>250000</v>
      </c>
      <c r="J8" s="74"/>
      <c r="K8" s="252">
        <v>2001</v>
      </c>
      <c r="L8" s="289" t="s">
        <v>2053</v>
      </c>
      <c r="M8" s="252">
        <v>3</v>
      </c>
      <c r="N8" s="252">
        <v>2026</v>
      </c>
      <c r="P8" s="109"/>
    </row>
    <row r="9" spans="1:17" ht="15" customHeight="1" x14ac:dyDescent="0.25">
      <c r="A9" s="74">
        <v>6</v>
      </c>
      <c r="B9" s="74" t="s">
        <v>664</v>
      </c>
      <c r="C9" s="246">
        <v>1958</v>
      </c>
      <c r="D9" s="74">
        <v>170</v>
      </c>
      <c r="E9" s="74">
        <v>100</v>
      </c>
      <c r="F9" s="74">
        <v>540</v>
      </c>
      <c r="G9" s="74"/>
      <c r="H9" s="74"/>
      <c r="I9" s="74">
        <v>250000</v>
      </c>
      <c r="J9" s="74"/>
      <c r="K9" s="252">
        <v>1996</v>
      </c>
      <c r="L9" s="289" t="s">
        <v>2054</v>
      </c>
      <c r="M9" s="252">
        <v>2</v>
      </c>
      <c r="N9" s="252">
        <v>2026</v>
      </c>
      <c r="P9" s="109"/>
    </row>
    <row r="10" spans="1:17" ht="15" customHeight="1" x14ac:dyDescent="0.25">
      <c r="A10" s="74">
        <v>7</v>
      </c>
      <c r="B10" s="74" t="s">
        <v>2042</v>
      </c>
      <c r="C10" s="246">
        <v>1967</v>
      </c>
      <c r="D10" s="74">
        <v>220</v>
      </c>
      <c r="E10" s="74">
        <v>100</v>
      </c>
      <c r="F10" s="74">
        <v>540</v>
      </c>
      <c r="G10" s="74"/>
      <c r="H10" s="74"/>
      <c r="I10" s="74">
        <v>300000</v>
      </c>
      <c r="J10" s="74"/>
      <c r="K10" s="252" t="s">
        <v>198</v>
      </c>
      <c r="L10" s="289" t="s">
        <v>2055</v>
      </c>
      <c r="M10" s="252">
        <v>1</v>
      </c>
      <c r="N10" s="252">
        <v>2026</v>
      </c>
      <c r="P10" s="109"/>
    </row>
    <row r="11" spans="1:17" ht="15" customHeight="1" x14ac:dyDescent="0.25">
      <c r="A11" s="74">
        <v>8</v>
      </c>
      <c r="B11" s="74" t="s">
        <v>2042</v>
      </c>
      <c r="C11" s="246">
        <v>1968</v>
      </c>
      <c r="D11" s="74">
        <v>220</v>
      </c>
      <c r="E11" s="74">
        <v>100</v>
      </c>
      <c r="F11" s="74">
        <v>540</v>
      </c>
      <c r="G11" s="74"/>
      <c r="H11" s="74"/>
      <c r="I11" s="74">
        <v>300000</v>
      </c>
      <c r="J11" s="74"/>
      <c r="K11" s="252" t="s">
        <v>198</v>
      </c>
      <c r="L11" s="289" t="s">
        <v>2056</v>
      </c>
      <c r="M11" s="252">
        <v>1</v>
      </c>
      <c r="N11" s="252">
        <v>2026</v>
      </c>
      <c r="P11" s="109"/>
    </row>
    <row r="13" spans="1:17" x14ac:dyDescent="0.25">
      <c r="A13" s="1" t="s">
        <v>1961</v>
      </c>
    </row>
    <row r="14" spans="1:17" ht="28.5" customHeight="1" x14ac:dyDescent="0.25">
      <c r="A14" s="384" t="s">
        <v>88</v>
      </c>
      <c r="B14" s="384" t="s">
        <v>89</v>
      </c>
      <c r="C14" s="384" t="s">
        <v>90</v>
      </c>
      <c r="D14" s="384" t="s">
        <v>2045</v>
      </c>
      <c r="E14" s="386" t="s">
        <v>529</v>
      </c>
      <c r="F14" s="387"/>
      <c r="G14" s="386" t="s">
        <v>530</v>
      </c>
      <c r="H14" s="387"/>
      <c r="I14" s="384" t="s">
        <v>97</v>
      </c>
      <c r="J14" s="384" t="s">
        <v>544</v>
      </c>
      <c r="K14" s="384" t="s">
        <v>92</v>
      </c>
      <c r="L14" s="384" t="s">
        <v>93</v>
      </c>
      <c r="M14" s="384" t="s">
        <v>94</v>
      </c>
      <c r="N14" s="384" t="s">
        <v>95</v>
      </c>
    </row>
    <row r="15" spans="1:17" ht="51.75" customHeight="1" x14ac:dyDescent="0.25">
      <c r="A15" s="385"/>
      <c r="B15" s="385"/>
      <c r="C15" s="385"/>
      <c r="D15" s="385"/>
      <c r="E15" s="250" t="s">
        <v>525</v>
      </c>
      <c r="F15" s="250" t="s">
        <v>526</v>
      </c>
      <c r="G15" s="250" t="s">
        <v>527</v>
      </c>
      <c r="H15" s="250" t="s">
        <v>528</v>
      </c>
      <c r="I15" s="385"/>
      <c r="J15" s="385"/>
      <c r="K15" s="385"/>
      <c r="L15" s="385"/>
      <c r="M15" s="385"/>
      <c r="N15" s="385"/>
    </row>
    <row r="16" spans="1:17" ht="14.25" customHeight="1" x14ac:dyDescent="0.25">
      <c r="A16" s="74">
        <v>1</v>
      </c>
      <c r="B16" s="74" t="s">
        <v>2043</v>
      </c>
      <c r="C16" s="246">
        <v>1977</v>
      </c>
      <c r="D16" s="74">
        <v>420</v>
      </c>
      <c r="E16" s="74">
        <v>155</v>
      </c>
      <c r="F16" s="74">
        <v>540</v>
      </c>
      <c r="G16" s="252"/>
      <c r="H16" s="252"/>
      <c r="I16" s="253" t="s">
        <v>2046</v>
      </c>
      <c r="J16" s="253"/>
      <c r="K16" s="253">
        <v>2007</v>
      </c>
      <c r="L16" s="253" t="s">
        <v>2048</v>
      </c>
      <c r="M16" s="253">
        <v>2</v>
      </c>
      <c r="N16" s="253">
        <v>2025</v>
      </c>
    </row>
    <row r="17" spans="1:14" ht="14.25" customHeight="1" x14ac:dyDescent="0.25">
      <c r="A17" s="74">
        <v>2</v>
      </c>
      <c r="B17" s="74" t="s">
        <v>2043</v>
      </c>
      <c r="C17" s="246">
        <v>1979</v>
      </c>
      <c r="D17" s="74">
        <v>420</v>
      </c>
      <c r="E17" s="74">
        <v>155</v>
      </c>
      <c r="F17" s="74">
        <v>540</v>
      </c>
      <c r="G17" s="252"/>
      <c r="H17" s="252"/>
      <c r="I17" s="253" t="s">
        <v>2046</v>
      </c>
      <c r="J17" s="253"/>
      <c r="K17" s="253">
        <v>2009</v>
      </c>
      <c r="L17" s="253" t="s">
        <v>2048</v>
      </c>
      <c r="M17" s="253">
        <v>2</v>
      </c>
      <c r="N17" s="253">
        <v>2025</v>
      </c>
    </row>
    <row r="18" spans="1:14" ht="14.25" customHeight="1" x14ac:dyDescent="0.25">
      <c r="A18" s="74">
        <v>3</v>
      </c>
      <c r="B18" s="74" t="s">
        <v>2043</v>
      </c>
      <c r="C18" s="246">
        <v>1983</v>
      </c>
      <c r="D18" s="74">
        <v>420</v>
      </c>
      <c r="E18" s="74">
        <v>155</v>
      </c>
      <c r="F18" s="74">
        <v>540</v>
      </c>
      <c r="G18" s="252"/>
      <c r="H18" s="252"/>
      <c r="I18" s="253" t="s">
        <v>2046</v>
      </c>
      <c r="J18" s="253"/>
      <c r="K18" s="253">
        <v>2013</v>
      </c>
      <c r="L18" s="253" t="s">
        <v>2048</v>
      </c>
      <c r="M18" s="253">
        <v>2</v>
      </c>
      <c r="N18" s="253">
        <v>2025</v>
      </c>
    </row>
    <row r="19" spans="1:14" ht="14.25" customHeight="1" x14ac:dyDescent="0.25">
      <c r="A19" s="74">
        <v>4</v>
      </c>
      <c r="B19" s="74" t="s">
        <v>2043</v>
      </c>
      <c r="C19" s="246">
        <v>1987</v>
      </c>
      <c r="D19" s="74">
        <v>420</v>
      </c>
      <c r="E19" s="74">
        <v>155</v>
      </c>
      <c r="F19" s="74">
        <v>540</v>
      </c>
      <c r="G19" s="252"/>
      <c r="H19" s="252"/>
      <c r="I19" s="253" t="s">
        <v>2046</v>
      </c>
      <c r="J19" s="253"/>
      <c r="K19" s="253">
        <v>2017</v>
      </c>
      <c r="L19" s="253" t="s">
        <v>2048</v>
      </c>
      <c r="M19" s="253">
        <v>1</v>
      </c>
      <c r="N19" s="253">
        <v>2021</v>
      </c>
    </row>
    <row r="20" spans="1:14" ht="14.25" customHeight="1" x14ac:dyDescent="0.25">
      <c r="A20" s="74">
        <v>5</v>
      </c>
      <c r="B20" s="74" t="s">
        <v>2043</v>
      </c>
      <c r="C20" s="246">
        <v>1991</v>
      </c>
      <c r="D20" s="74">
        <v>420</v>
      </c>
      <c r="E20" s="74">
        <v>155</v>
      </c>
      <c r="F20" s="74">
        <v>540</v>
      </c>
      <c r="G20" s="252"/>
      <c r="H20" s="252"/>
      <c r="I20" s="253" t="s">
        <v>2046</v>
      </c>
      <c r="J20" s="253"/>
      <c r="K20" s="253">
        <v>2021</v>
      </c>
      <c r="L20" s="253" t="s">
        <v>198</v>
      </c>
      <c r="M20" s="253" t="s">
        <v>198</v>
      </c>
      <c r="N20" s="253" t="s">
        <v>198</v>
      </c>
    </row>
    <row r="21" spans="1:14" ht="14.25" customHeight="1" x14ac:dyDescent="0.25">
      <c r="A21" s="74">
        <v>3</v>
      </c>
      <c r="B21" s="74" t="s">
        <v>2044</v>
      </c>
      <c r="C21" s="246">
        <v>1988</v>
      </c>
      <c r="D21" s="74">
        <v>100</v>
      </c>
      <c r="E21" s="74"/>
      <c r="F21" s="74"/>
      <c r="G21" s="252"/>
      <c r="H21" s="252"/>
      <c r="I21" s="253" t="s">
        <v>2047</v>
      </c>
      <c r="J21" s="253"/>
      <c r="K21" s="253">
        <v>2008</v>
      </c>
      <c r="L21" s="253" t="s">
        <v>2049</v>
      </c>
      <c r="M21" s="253">
        <v>4</v>
      </c>
      <c r="N21" s="253">
        <v>2023</v>
      </c>
    </row>
    <row r="22" spans="1:14" ht="14.25" customHeight="1" x14ac:dyDescent="0.25">
      <c r="A22" s="74">
        <v>4</v>
      </c>
      <c r="B22" s="74" t="s">
        <v>2044</v>
      </c>
      <c r="C22" s="246">
        <v>1988</v>
      </c>
      <c r="D22" s="74">
        <v>100</v>
      </c>
      <c r="E22" s="74"/>
      <c r="F22" s="74"/>
      <c r="G22" s="252"/>
      <c r="H22" s="252"/>
      <c r="I22" s="253" t="s">
        <v>2047</v>
      </c>
      <c r="J22" s="253"/>
      <c r="K22" s="253">
        <v>2008</v>
      </c>
      <c r="L22" s="253" t="s">
        <v>2049</v>
      </c>
      <c r="M22" s="253">
        <v>4</v>
      </c>
      <c r="N22" s="253">
        <v>2023</v>
      </c>
    </row>
    <row r="24" spans="1:14" x14ac:dyDescent="0.25">
      <c r="B24" s="72"/>
    </row>
  </sheetData>
  <mergeCells count="24">
    <mergeCell ref="N14:N15"/>
    <mergeCell ref="A14:A15"/>
    <mergeCell ref="B14:B15"/>
    <mergeCell ref="C14:C15"/>
    <mergeCell ref="D14:D15"/>
    <mergeCell ref="E14:F14"/>
    <mergeCell ref="G14:H14"/>
    <mergeCell ref="I14:I15"/>
    <mergeCell ref="J14:J15"/>
    <mergeCell ref="K14:K15"/>
    <mergeCell ref="L14:L15"/>
    <mergeCell ref="M14:M15"/>
    <mergeCell ref="N2:N3"/>
    <mergeCell ref="A2:A3"/>
    <mergeCell ref="B2:B3"/>
    <mergeCell ref="C2:C3"/>
    <mergeCell ref="D2:D3"/>
    <mergeCell ref="E2:F2"/>
    <mergeCell ref="G2:H2"/>
    <mergeCell ref="I2:I3"/>
    <mergeCell ref="J2:J3"/>
    <mergeCell ref="K2:K3"/>
    <mergeCell ref="L2:L3"/>
    <mergeCell ref="M2:M3"/>
  </mergeCells>
  <hyperlinks>
    <hyperlink ref="Q1" location="'Приложение 2 (ТЭЦ)'!A1" display="Приложение 2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U16"/>
  <sheetViews>
    <sheetView zoomScale="70" zoomScaleNormal="70" workbookViewId="0">
      <selection activeCell="E12" sqref="E12"/>
    </sheetView>
  </sheetViews>
  <sheetFormatPr defaultRowHeight="15" x14ac:dyDescent="0.25"/>
  <cols>
    <col min="2" max="2" width="26.7109375" customWidth="1"/>
    <col min="3" max="3" width="18" customWidth="1"/>
    <col min="4" max="4" width="13.7109375" customWidth="1"/>
    <col min="5" max="5" width="14.28515625" customWidth="1"/>
    <col min="6" max="8" width="18" customWidth="1"/>
    <col min="9" max="9" width="16.140625" customWidth="1"/>
    <col min="10" max="11" width="18" customWidth="1"/>
    <col min="12" max="12" width="8.85546875" style="75"/>
    <col min="16" max="16" width="24.28515625" customWidth="1"/>
    <col min="18" max="18" width="18.5703125" customWidth="1"/>
  </cols>
  <sheetData>
    <row r="1" spans="1:21" x14ac:dyDescent="0.25">
      <c r="A1" s="73" t="s">
        <v>1963</v>
      </c>
      <c r="T1" s="12" t="s">
        <v>19</v>
      </c>
      <c r="U1" s="165" t="s">
        <v>189</v>
      </c>
    </row>
    <row r="2" spans="1:21" ht="76.5" customHeight="1" x14ac:dyDescent="0.25">
      <c r="A2" s="384" t="s">
        <v>88</v>
      </c>
      <c r="B2" s="384" t="s">
        <v>96</v>
      </c>
      <c r="C2" s="384" t="s">
        <v>533</v>
      </c>
      <c r="D2" s="384" t="s">
        <v>64</v>
      </c>
      <c r="E2" s="384" t="s">
        <v>534</v>
      </c>
      <c r="F2" s="386" t="s">
        <v>535</v>
      </c>
      <c r="G2" s="388"/>
      <c r="H2" s="387"/>
      <c r="I2" s="384" t="s">
        <v>539</v>
      </c>
      <c r="J2" s="384" t="s">
        <v>540</v>
      </c>
      <c r="K2" s="384" t="s">
        <v>97</v>
      </c>
      <c r="L2" s="389" t="s">
        <v>542</v>
      </c>
      <c r="M2" s="384" t="s">
        <v>92</v>
      </c>
      <c r="N2" s="384" t="s">
        <v>98</v>
      </c>
      <c r="O2" s="384" t="s">
        <v>99</v>
      </c>
      <c r="P2" s="384" t="s">
        <v>93</v>
      </c>
      <c r="Q2" s="384" t="s">
        <v>94</v>
      </c>
      <c r="R2" s="384" t="s">
        <v>95</v>
      </c>
    </row>
    <row r="3" spans="1:21" ht="25.5" x14ac:dyDescent="0.25">
      <c r="A3" s="385"/>
      <c r="B3" s="385"/>
      <c r="C3" s="385"/>
      <c r="D3" s="385"/>
      <c r="E3" s="385"/>
      <c r="F3" s="250" t="s">
        <v>536</v>
      </c>
      <c r="G3" s="250" t="s">
        <v>537</v>
      </c>
      <c r="H3" s="250" t="s">
        <v>538</v>
      </c>
      <c r="I3" s="385"/>
      <c r="J3" s="385"/>
      <c r="K3" s="385"/>
      <c r="L3" s="390"/>
      <c r="M3" s="385"/>
      <c r="N3" s="385"/>
      <c r="O3" s="385"/>
      <c r="P3" s="385"/>
      <c r="Q3" s="385"/>
      <c r="R3" s="385"/>
    </row>
    <row r="4" spans="1:21" x14ac:dyDescent="0.25">
      <c r="A4" s="74">
        <v>1</v>
      </c>
      <c r="B4" s="290" t="s">
        <v>2057</v>
      </c>
      <c r="C4" s="74" t="s">
        <v>541</v>
      </c>
      <c r="D4" s="246">
        <v>1980</v>
      </c>
      <c r="E4" s="74">
        <v>25</v>
      </c>
      <c r="F4" s="74"/>
      <c r="G4" s="74"/>
      <c r="H4" s="74"/>
      <c r="I4" s="74"/>
      <c r="J4" s="74"/>
      <c r="K4" s="74">
        <v>270000</v>
      </c>
      <c r="L4" s="74"/>
      <c r="M4" s="252">
        <v>2030</v>
      </c>
      <c r="N4" s="252">
        <v>900</v>
      </c>
      <c r="O4" s="252">
        <v>246</v>
      </c>
      <c r="P4" s="252" t="s">
        <v>198</v>
      </c>
      <c r="Q4" s="252" t="s">
        <v>198</v>
      </c>
      <c r="R4" s="252" t="s">
        <v>198</v>
      </c>
    </row>
    <row r="5" spans="1:21" x14ac:dyDescent="0.25">
      <c r="A5" s="74">
        <v>2</v>
      </c>
      <c r="B5" s="290" t="s">
        <v>2057</v>
      </c>
      <c r="C5" s="74" t="s">
        <v>541</v>
      </c>
      <c r="D5" s="246">
        <v>1981</v>
      </c>
      <c r="E5" s="74">
        <v>25</v>
      </c>
      <c r="F5" s="74"/>
      <c r="G5" s="74"/>
      <c r="H5" s="74"/>
      <c r="I5" s="74"/>
      <c r="J5" s="74"/>
      <c r="K5" s="74">
        <v>270000</v>
      </c>
      <c r="L5" s="74"/>
      <c r="M5" s="252">
        <v>2023</v>
      </c>
      <c r="N5" s="252">
        <v>900</v>
      </c>
      <c r="O5" s="252">
        <v>237</v>
      </c>
      <c r="P5" s="252" t="s">
        <v>198</v>
      </c>
      <c r="Q5" s="252" t="s">
        <v>198</v>
      </c>
      <c r="R5" s="252" t="s">
        <v>198</v>
      </c>
    </row>
    <row r="6" spans="1:21" x14ac:dyDescent="0.25">
      <c r="A6" s="74">
        <v>3</v>
      </c>
      <c r="B6" s="290" t="s">
        <v>2058</v>
      </c>
      <c r="C6" s="74" t="s">
        <v>541</v>
      </c>
      <c r="D6" s="246">
        <v>1984</v>
      </c>
      <c r="E6" s="74">
        <v>65</v>
      </c>
      <c r="F6" s="74"/>
      <c r="G6" s="74"/>
      <c r="H6" s="74"/>
      <c r="I6" s="74"/>
      <c r="J6" s="74"/>
      <c r="K6" s="74">
        <v>270000</v>
      </c>
      <c r="L6" s="74"/>
      <c r="M6" s="252">
        <v>2047</v>
      </c>
      <c r="N6" s="252">
        <v>900</v>
      </c>
      <c r="O6" s="252">
        <v>127</v>
      </c>
      <c r="P6" s="252" t="s">
        <v>198</v>
      </c>
      <c r="Q6" s="252" t="s">
        <v>198</v>
      </c>
      <c r="R6" s="252" t="s">
        <v>198</v>
      </c>
    </row>
    <row r="7" spans="1:21" x14ac:dyDescent="0.25">
      <c r="A7" s="74">
        <v>4</v>
      </c>
      <c r="B7" s="290" t="s">
        <v>2057</v>
      </c>
      <c r="C7" s="74" t="s">
        <v>541</v>
      </c>
      <c r="D7" s="246">
        <v>1987</v>
      </c>
      <c r="E7" s="74">
        <v>25</v>
      </c>
      <c r="F7" s="74"/>
      <c r="G7" s="74"/>
      <c r="H7" s="74"/>
      <c r="I7" s="74"/>
      <c r="J7" s="74"/>
      <c r="K7" s="74">
        <v>270000</v>
      </c>
      <c r="L7" s="74"/>
      <c r="M7" s="252">
        <v>2050</v>
      </c>
      <c r="N7" s="252">
        <v>900</v>
      </c>
      <c r="O7" s="252">
        <v>196</v>
      </c>
      <c r="P7" s="252" t="s">
        <v>198</v>
      </c>
      <c r="Q7" s="252" t="s">
        <v>198</v>
      </c>
      <c r="R7" s="252" t="s">
        <v>198</v>
      </c>
    </row>
    <row r="8" spans="1:21" ht="38.25" x14ac:dyDescent="0.25">
      <c r="A8" s="74">
        <v>5</v>
      </c>
      <c r="B8" s="290" t="s">
        <v>2059</v>
      </c>
      <c r="C8" s="74" t="s">
        <v>541</v>
      </c>
      <c r="D8" s="246">
        <v>1968</v>
      </c>
      <c r="E8" s="74">
        <v>60</v>
      </c>
      <c r="F8" s="74"/>
      <c r="G8" s="74"/>
      <c r="H8" s="74"/>
      <c r="I8" s="74"/>
      <c r="J8" s="74"/>
      <c r="K8" s="74">
        <v>270000</v>
      </c>
      <c r="L8" s="74"/>
      <c r="M8" s="252">
        <v>2006</v>
      </c>
      <c r="N8" s="252">
        <v>900</v>
      </c>
      <c r="O8" s="252">
        <v>246</v>
      </c>
      <c r="P8" s="252" t="s">
        <v>2060</v>
      </c>
      <c r="Q8" s="252">
        <v>3</v>
      </c>
      <c r="R8" s="252" t="s">
        <v>2061</v>
      </c>
      <c r="T8" s="109" t="s">
        <v>2065</v>
      </c>
    </row>
    <row r="10" spans="1:21" x14ac:dyDescent="0.25">
      <c r="A10" s="73" t="s">
        <v>1964</v>
      </c>
    </row>
    <row r="11" spans="1:21" ht="27" customHeight="1" x14ac:dyDescent="0.25">
      <c r="A11" s="384" t="s">
        <v>88</v>
      </c>
      <c r="B11" s="384" t="s">
        <v>96</v>
      </c>
      <c r="C11" s="384" t="s">
        <v>533</v>
      </c>
      <c r="D11" s="384" t="s">
        <v>64</v>
      </c>
      <c r="E11" s="384" t="s">
        <v>534</v>
      </c>
      <c r="F11" s="386" t="s">
        <v>535</v>
      </c>
      <c r="G11" s="388"/>
      <c r="H11" s="387"/>
      <c r="I11" s="384" t="s">
        <v>539</v>
      </c>
      <c r="J11" s="384" t="s">
        <v>540</v>
      </c>
      <c r="K11" s="384" t="s">
        <v>97</v>
      </c>
      <c r="L11" s="389" t="s">
        <v>542</v>
      </c>
      <c r="M11" s="384" t="s">
        <v>92</v>
      </c>
      <c r="N11" s="384" t="s">
        <v>98</v>
      </c>
      <c r="O11" s="384" t="s">
        <v>99</v>
      </c>
      <c r="P11" s="384" t="s">
        <v>93</v>
      </c>
      <c r="Q11" s="384" t="s">
        <v>94</v>
      </c>
      <c r="R11" s="384" t="s">
        <v>95</v>
      </c>
    </row>
    <row r="12" spans="1:21" ht="57" customHeight="1" x14ac:dyDescent="0.25">
      <c r="A12" s="385"/>
      <c r="B12" s="385"/>
      <c r="C12" s="385"/>
      <c r="D12" s="385"/>
      <c r="E12" s="385"/>
      <c r="F12" s="250" t="s">
        <v>536</v>
      </c>
      <c r="G12" s="250" t="s">
        <v>537</v>
      </c>
      <c r="H12" s="250" t="s">
        <v>538</v>
      </c>
      <c r="I12" s="385"/>
      <c r="J12" s="385"/>
      <c r="K12" s="385"/>
      <c r="L12" s="390"/>
      <c r="M12" s="385"/>
      <c r="N12" s="385"/>
      <c r="O12" s="385"/>
      <c r="P12" s="385"/>
      <c r="Q12" s="385"/>
      <c r="R12" s="385"/>
    </row>
    <row r="13" spans="1:21" x14ac:dyDescent="0.25">
      <c r="A13" s="74">
        <v>1</v>
      </c>
      <c r="B13" s="290" t="s">
        <v>2062</v>
      </c>
      <c r="C13" s="74" t="s">
        <v>541</v>
      </c>
      <c r="D13" s="246">
        <v>1976</v>
      </c>
      <c r="E13" s="74">
        <v>60</v>
      </c>
      <c r="F13" s="74"/>
      <c r="G13" s="74"/>
      <c r="H13" s="74"/>
      <c r="I13" s="74"/>
      <c r="J13" s="74"/>
      <c r="K13" s="74">
        <v>220000</v>
      </c>
      <c r="L13" s="74"/>
      <c r="M13" s="252">
        <v>2040</v>
      </c>
      <c r="N13" s="252">
        <v>600</v>
      </c>
      <c r="O13" s="252">
        <v>240</v>
      </c>
      <c r="P13" s="252" t="s">
        <v>198</v>
      </c>
      <c r="Q13" s="252" t="s">
        <v>198</v>
      </c>
      <c r="R13" s="252" t="s">
        <v>198</v>
      </c>
    </row>
    <row r="14" spans="1:21" x14ac:dyDescent="0.25">
      <c r="A14" s="74">
        <v>2</v>
      </c>
      <c r="B14" s="290" t="s">
        <v>2063</v>
      </c>
      <c r="C14" s="74" t="s">
        <v>543</v>
      </c>
      <c r="D14" s="246">
        <v>1978</v>
      </c>
      <c r="E14" s="74">
        <v>110</v>
      </c>
      <c r="F14" s="74"/>
      <c r="G14" s="74"/>
      <c r="H14" s="74"/>
      <c r="I14" s="74"/>
      <c r="J14" s="74"/>
      <c r="K14" s="74">
        <v>220000</v>
      </c>
      <c r="L14" s="74"/>
      <c r="M14" s="252">
        <v>2021</v>
      </c>
      <c r="N14" s="252">
        <v>600</v>
      </c>
      <c r="O14" s="252">
        <v>265</v>
      </c>
      <c r="P14" s="252" t="s">
        <v>198</v>
      </c>
      <c r="Q14" s="252" t="s">
        <v>198</v>
      </c>
      <c r="R14" s="252" t="s">
        <v>198</v>
      </c>
    </row>
    <row r="15" spans="1:21" x14ac:dyDescent="0.25">
      <c r="A15" s="74">
        <v>3</v>
      </c>
      <c r="B15" s="290" t="s">
        <v>2064</v>
      </c>
      <c r="C15" s="74" t="s">
        <v>541</v>
      </c>
      <c r="D15" s="246">
        <v>1986</v>
      </c>
      <c r="E15" s="74">
        <v>80</v>
      </c>
      <c r="F15" s="74"/>
      <c r="G15" s="74"/>
      <c r="H15" s="74"/>
      <c r="I15" s="74"/>
      <c r="J15" s="74"/>
      <c r="K15" s="74">
        <v>220000</v>
      </c>
      <c r="L15" s="74"/>
      <c r="M15" s="252">
        <v>2040</v>
      </c>
      <c r="N15" s="252">
        <v>600</v>
      </c>
      <c r="O15" s="252">
        <v>172</v>
      </c>
      <c r="P15" s="252" t="s">
        <v>198</v>
      </c>
      <c r="Q15" s="252" t="s">
        <v>198</v>
      </c>
      <c r="R15" s="252" t="s">
        <v>198</v>
      </c>
    </row>
    <row r="16" spans="1:21" x14ac:dyDescent="0.25">
      <c r="A16" s="74">
        <v>4</v>
      </c>
      <c r="B16" s="290" t="s">
        <v>2064</v>
      </c>
      <c r="C16" s="74" t="s">
        <v>541</v>
      </c>
      <c r="D16" s="246">
        <v>1991</v>
      </c>
      <c r="E16" s="74">
        <v>80</v>
      </c>
      <c r="F16" s="74"/>
      <c r="G16" s="74"/>
      <c r="H16" s="74"/>
      <c r="I16" s="74"/>
      <c r="J16" s="74"/>
      <c r="K16" s="74">
        <v>220000</v>
      </c>
      <c r="L16" s="74"/>
      <c r="M16" s="252">
        <v>2050</v>
      </c>
      <c r="N16" s="252">
        <v>600</v>
      </c>
      <c r="O16" s="252">
        <v>148</v>
      </c>
      <c r="P16" s="252" t="s">
        <v>198</v>
      </c>
      <c r="Q16" s="252" t="s">
        <v>198</v>
      </c>
      <c r="R16" s="252" t="s">
        <v>198</v>
      </c>
    </row>
  </sheetData>
  <mergeCells count="32">
    <mergeCell ref="O11:O12"/>
    <mergeCell ref="P11:P12"/>
    <mergeCell ref="Q11:Q12"/>
    <mergeCell ref="R11:R12"/>
    <mergeCell ref="I11:I12"/>
    <mergeCell ref="J11:J12"/>
    <mergeCell ref="K11:K12"/>
    <mergeCell ref="L11:L12"/>
    <mergeCell ref="M11:M12"/>
    <mergeCell ref="N11:N12"/>
    <mergeCell ref="O2:O3"/>
    <mergeCell ref="P2:P3"/>
    <mergeCell ref="Q2:Q3"/>
    <mergeCell ref="R2:R3"/>
    <mergeCell ref="A11:A12"/>
    <mergeCell ref="B11:B12"/>
    <mergeCell ref="C11:C12"/>
    <mergeCell ref="D11:D12"/>
    <mergeCell ref="E11:E12"/>
    <mergeCell ref="F11:H11"/>
    <mergeCell ref="I2:I3"/>
    <mergeCell ref="J2:J3"/>
    <mergeCell ref="K2:K3"/>
    <mergeCell ref="L2:L3"/>
    <mergeCell ref="M2:M3"/>
    <mergeCell ref="N2:N3"/>
    <mergeCell ref="F2:H2"/>
    <mergeCell ref="A2:A3"/>
    <mergeCell ref="B2:B3"/>
    <mergeCell ref="C2:C3"/>
    <mergeCell ref="D2:D3"/>
    <mergeCell ref="E2:E3"/>
  </mergeCells>
  <hyperlinks>
    <hyperlink ref="U1" location="'Приложение 2 (ТЭЦ)'!A1" display="Приложение 2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K5"/>
  <sheetViews>
    <sheetView workbookViewId="0">
      <selection activeCell="E12" sqref="E12"/>
    </sheetView>
  </sheetViews>
  <sheetFormatPr defaultRowHeight="15" x14ac:dyDescent="0.25"/>
  <cols>
    <col min="1" max="1" width="24.140625" customWidth="1"/>
    <col min="2" max="8" width="15.140625" customWidth="1"/>
  </cols>
  <sheetData>
    <row r="1" spans="1:11" x14ac:dyDescent="0.25">
      <c r="A1" s="11" t="s">
        <v>485</v>
      </c>
      <c r="J1" s="12" t="s">
        <v>19</v>
      </c>
      <c r="K1" s="165" t="s">
        <v>189</v>
      </c>
    </row>
    <row r="2" spans="1:11" ht="25.5" customHeight="1" x14ac:dyDescent="0.25">
      <c r="A2" s="375" t="s">
        <v>150</v>
      </c>
      <c r="B2" s="375" t="s">
        <v>100</v>
      </c>
      <c r="C2" s="375"/>
      <c r="D2" s="375" t="s">
        <v>101</v>
      </c>
      <c r="E2" s="375"/>
    </row>
    <row r="3" spans="1:11" x14ac:dyDescent="0.25">
      <c r="A3" s="375"/>
      <c r="B3" s="19" t="s">
        <v>102</v>
      </c>
      <c r="C3" s="19" t="s">
        <v>103</v>
      </c>
      <c r="D3" s="19" t="s">
        <v>102</v>
      </c>
      <c r="E3" s="19" t="s">
        <v>103</v>
      </c>
    </row>
    <row r="4" spans="1:11" x14ac:dyDescent="0.25">
      <c r="A4" s="250" t="s">
        <v>2095</v>
      </c>
      <c r="B4" s="252">
        <v>8.6</v>
      </c>
      <c r="C4" s="252"/>
      <c r="D4" s="252">
        <v>0.3</v>
      </c>
      <c r="E4" s="19"/>
      <c r="F4" s="109" t="s">
        <v>531</v>
      </c>
    </row>
    <row r="5" spans="1:11" x14ac:dyDescent="0.25">
      <c r="A5" s="250" t="s">
        <v>2096</v>
      </c>
      <c r="B5" s="252">
        <v>5.5</v>
      </c>
      <c r="C5" s="252"/>
      <c r="D5" s="252">
        <v>0.6</v>
      </c>
      <c r="E5" s="19"/>
    </row>
  </sheetData>
  <mergeCells count="3">
    <mergeCell ref="A2:A3"/>
    <mergeCell ref="B2:C2"/>
    <mergeCell ref="D2:E2"/>
  </mergeCells>
  <hyperlinks>
    <hyperlink ref="K1" location="'Приложение 2 (ТЭЦ)'!A1" display="Приложение 2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N5"/>
  <sheetViews>
    <sheetView zoomScale="85" zoomScaleNormal="85" workbookViewId="0">
      <selection activeCell="E12" sqref="E12"/>
    </sheetView>
  </sheetViews>
  <sheetFormatPr defaultRowHeight="15" x14ac:dyDescent="0.25"/>
  <cols>
    <col min="2" max="2" width="25.28515625" customWidth="1"/>
    <col min="3" max="7" width="14.28515625" customWidth="1"/>
    <col min="8" max="8" width="21.5703125" customWidth="1"/>
    <col min="9" max="9" width="11.85546875" customWidth="1"/>
    <col min="10" max="11" width="18.5703125" customWidth="1"/>
    <col min="13" max="14" width="15" customWidth="1"/>
  </cols>
  <sheetData>
    <row r="1" spans="1:14" x14ac:dyDescent="0.25">
      <c r="A1" s="79" t="s">
        <v>764</v>
      </c>
      <c r="B1" s="67"/>
      <c r="C1" s="67"/>
      <c r="D1" s="67"/>
      <c r="E1" s="67"/>
      <c r="F1" s="67"/>
      <c r="G1" s="67"/>
    </row>
    <row r="2" spans="1:14" ht="51" x14ac:dyDescent="0.25">
      <c r="A2" s="391" t="s">
        <v>156</v>
      </c>
      <c r="B2" s="391" t="s">
        <v>413</v>
      </c>
      <c r="C2" s="249" t="s">
        <v>131</v>
      </c>
      <c r="D2" s="249" t="s">
        <v>133</v>
      </c>
      <c r="E2" s="249" t="s">
        <v>134</v>
      </c>
      <c r="F2" s="249" t="s">
        <v>135</v>
      </c>
      <c r="G2" s="249" t="s">
        <v>136</v>
      </c>
      <c r="H2" s="249" t="s">
        <v>137</v>
      </c>
      <c r="I2" s="249" t="s">
        <v>138</v>
      </c>
      <c r="J2" s="249" t="s">
        <v>139</v>
      </c>
      <c r="K2" s="250" t="s">
        <v>487</v>
      </c>
      <c r="L2" s="249" t="s">
        <v>414</v>
      </c>
      <c r="M2" s="249" t="s">
        <v>424</v>
      </c>
      <c r="N2" s="249" t="s">
        <v>426</v>
      </c>
    </row>
    <row r="3" spans="1:14" x14ac:dyDescent="0.25">
      <c r="A3" s="392"/>
      <c r="B3" s="392"/>
      <c r="C3" s="250" t="s">
        <v>132</v>
      </c>
      <c r="D3" s="250" t="s">
        <v>132</v>
      </c>
      <c r="E3" s="250" t="s">
        <v>132</v>
      </c>
      <c r="F3" s="250" t="s">
        <v>132</v>
      </c>
      <c r="G3" s="250" t="s">
        <v>132</v>
      </c>
      <c r="H3" s="250" t="s">
        <v>132</v>
      </c>
      <c r="I3" s="250" t="s">
        <v>132</v>
      </c>
      <c r="J3" s="250" t="s">
        <v>140</v>
      </c>
      <c r="K3" s="250" t="s">
        <v>140</v>
      </c>
      <c r="L3" s="115"/>
      <c r="M3" s="250" t="s">
        <v>423</v>
      </c>
      <c r="N3" s="250" t="s">
        <v>425</v>
      </c>
    </row>
    <row r="4" spans="1:14" x14ac:dyDescent="0.25">
      <c r="A4" s="250">
        <v>1</v>
      </c>
      <c r="B4" s="250" t="s">
        <v>2095</v>
      </c>
      <c r="C4" s="250"/>
      <c r="D4" s="250"/>
      <c r="E4" s="250"/>
      <c r="F4" s="250"/>
      <c r="G4" s="250"/>
      <c r="H4" s="250"/>
      <c r="I4" s="250"/>
      <c r="J4" s="250"/>
      <c r="K4" s="250"/>
      <c r="L4" s="115"/>
      <c r="M4" s="250"/>
      <c r="N4" s="250"/>
    </row>
    <row r="5" spans="1:14" x14ac:dyDescent="0.25">
      <c r="A5" s="250">
        <v>2</v>
      </c>
      <c r="B5" s="250" t="s">
        <v>2096</v>
      </c>
      <c r="C5" s="115"/>
      <c r="D5" s="250"/>
      <c r="E5" s="250"/>
      <c r="F5" s="115"/>
      <c r="G5" s="250"/>
      <c r="H5" s="250"/>
      <c r="I5" s="250"/>
      <c r="J5" s="250"/>
      <c r="K5" s="250"/>
      <c r="L5" s="250"/>
      <c r="M5" s="250"/>
      <c r="N5" s="250"/>
    </row>
  </sheetData>
  <mergeCells count="2">
    <mergeCell ref="A2:A3"/>
    <mergeCell ref="B2:B3"/>
  </mergeCells>
  <pageMargins left="0.7" right="0.7" top="0.75" bottom="0.75" header="0.3" footer="0.3"/>
  <pageSetup paperSize="9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J6"/>
  <sheetViews>
    <sheetView workbookViewId="0">
      <selection activeCell="E12" sqref="E12"/>
    </sheetView>
  </sheetViews>
  <sheetFormatPr defaultColWidth="9.140625" defaultRowHeight="12.75" x14ac:dyDescent="0.2"/>
  <cols>
    <col min="1" max="1" width="9.140625" style="40"/>
    <col min="2" max="2" width="26.140625" style="40" customWidth="1"/>
    <col min="3" max="7" width="16.140625" style="40" customWidth="1"/>
    <col min="8" max="16384" width="9.140625" style="40"/>
  </cols>
  <sheetData>
    <row r="1" spans="1:10" ht="15" x14ac:dyDescent="0.2">
      <c r="A1" s="1" t="s">
        <v>310</v>
      </c>
      <c r="B1" s="1"/>
      <c r="I1" s="12" t="s">
        <v>19</v>
      </c>
      <c r="J1" s="165" t="s">
        <v>189</v>
      </c>
    </row>
    <row r="2" spans="1:10" ht="25.5" x14ac:dyDescent="0.2">
      <c r="A2" s="249" t="s">
        <v>156</v>
      </c>
      <c r="B2" s="249" t="s">
        <v>768</v>
      </c>
      <c r="C2" s="249" t="s">
        <v>305</v>
      </c>
      <c r="D2" s="249" t="s">
        <v>306</v>
      </c>
      <c r="E2" s="249" t="s">
        <v>307</v>
      </c>
      <c r="F2" s="249" t="s">
        <v>308</v>
      </c>
      <c r="G2" s="249" t="s">
        <v>309</v>
      </c>
    </row>
    <row r="3" spans="1:10" x14ac:dyDescent="0.2">
      <c r="A3" s="250">
        <v>1</v>
      </c>
      <c r="B3" s="250"/>
      <c r="C3" s="250"/>
      <c r="D3" s="250"/>
      <c r="E3" s="250"/>
      <c r="F3" s="250"/>
      <c r="G3" s="250"/>
    </row>
    <row r="4" spans="1:10" x14ac:dyDescent="0.2">
      <c r="A4" s="250">
        <v>2</v>
      </c>
      <c r="B4" s="250"/>
      <c r="C4" s="250"/>
      <c r="D4" s="250"/>
      <c r="E4" s="250"/>
      <c r="F4" s="250"/>
      <c r="G4" s="250"/>
    </row>
    <row r="5" spans="1:10" x14ac:dyDescent="0.2">
      <c r="A5" s="250">
        <v>3</v>
      </c>
      <c r="B5" s="250"/>
      <c r="C5" s="250"/>
      <c r="D5" s="250"/>
      <c r="E5" s="250"/>
      <c r="F5" s="250"/>
      <c r="G5" s="250"/>
    </row>
    <row r="6" spans="1:10" x14ac:dyDescent="0.2">
      <c r="A6" s="250">
        <v>4</v>
      </c>
      <c r="B6" s="250"/>
      <c r="C6" s="250"/>
      <c r="D6" s="250"/>
      <c r="E6" s="250"/>
      <c r="F6" s="250"/>
      <c r="G6" s="250"/>
    </row>
  </sheetData>
  <hyperlinks>
    <hyperlink ref="J1" location="'Приложение 2 (ТЭЦ)'!A1" display="Приложение 2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K169"/>
  <sheetViews>
    <sheetView topLeftCell="A151" zoomScale="85" zoomScaleNormal="85" workbookViewId="0">
      <selection activeCell="E12" sqref="E12"/>
    </sheetView>
  </sheetViews>
  <sheetFormatPr defaultRowHeight="15" x14ac:dyDescent="0.25"/>
  <cols>
    <col min="1" max="1" width="49.140625" customWidth="1"/>
    <col min="2" max="2" width="22.5703125" customWidth="1"/>
    <col min="3" max="3" width="22" customWidth="1"/>
    <col min="4" max="4" width="19.42578125" customWidth="1"/>
    <col min="5" max="5" width="18.5703125" customWidth="1"/>
    <col min="6" max="6" width="25.140625" customWidth="1"/>
    <col min="7" max="8" width="19.5703125" customWidth="1"/>
  </cols>
  <sheetData>
    <row r="1" spans="1:11" x14ac:dyDescent="0.25">
      <c r="A1" s="71" t="s">
        <v>1965</v>
      </c>
      <c r="J1" s="12" t="s">
        <v>19</v>
      </c>
      <c r="K1" s="165" t="s">
        <v>189</v>
      </c>
    </row>
    <row r="2" spans="1:11" ht="25.5" customHeight="1" x14ac:dyDescent="0.25">
      <c r="A2" s="393" t="s">
        <v>311</v>
      </c>
      <c r="B2" s="393" t="s">
        <v>2229</v>
      </c>
      <c r="C2" s="393" t="s">
        <v>2230</v>
      </c>
      <c r="D2" s="393" t="s">
        <v>607</v>
      </c>
      <c r="E2" s="393"/>
      <c r="F2" s="393"/>
      <c r="G2" s="393" t="s">
        <v>2231</v>
      </c>
      <c r="H2" s="393" t="s">
        <v>2232</v>
      </c>
    </row>
    <row r="3" spans="1:11" ht="15" customHeight="1" x14ac:dyDescent="0.25">
      <c r="A3" s="393"/>
      <c r="B3" s="393"/>
      <c r="C3" s="393"/>
      <c r="D3" s="393" t="s">
        <v>608</v>
      </c>
      <c r="E3" s="393" t="s">
        <v>609</v>
      </c>
      <c r="F3" s="393"/>
      <c r="G3" s="393"/>
      <c r="H3" s="393"/>
    </row>
    <row r="4" spans="1:11" ht="25.5" x14ac:dyDescent="0.25">
      <c r="A4" s="393"/>
      <c r="B4" s="393"/>
      <c r="C4" s="393"/>
      <c r="D4" s="393"/>
      <c r="E4" s="249" t="s">
        <v>610</v>
      </c>
      <c r="F4" s="249" t="s">
        <v>611</v>
      </c>
      <c r="G4" s="393"/>
      <c r="H4" s="393"/>
    </row>
    <row r="5" spans="1:11" x14ac:dyDescent="0.25">
      <c r="A5" s="394" t="s">
        <v>612</v>
      </c>
      <c r="B5" s="394"/>
      <c r="C5" s="394"/>
      <c r="D5" s="394"/>
      <c r="E5" s="394"/>
      <c r="F5" s="394"/>
      <c r="G5" s="394"/>
      <c r="H5" s="394"/>
      <c r="J5" s="109" t="s">
        <v>2065</v>
      </c>
    </row>
    <row r="6" spans="1:11" x14ac:dyDescent="0.25">
      <c r="A6" s="153" t="s">
        <v>2080</v>
      </c>
      <c r="B6" s="153"/>
      <c r="C6" s="153"/>
      <c r="D6" s="153"/>
      <c r="E6" s="154"/>
      <c r="F6" s="154"/>
      <c r="G6" s="153"/>
      <c r="H6" s="155"/>
    </row>
    <row r="7" spans="1:11" x14ac:dyDescent="0.25">
      <c r="A7" s="153" t="s">
        <v>2082</v>
      </c>
      <c r="B7" s="153"/>
      <c r="C7" s="156"/>
      <c r="D7" s="153"/>
      <c r="E7" s="210"/>
      <c r="F7" s="210"/>
      <c r="G7" s="153"/>
      <c r="H7" s="155"/>
    </row>
    <row r="8" spans="1:11" x14ac:dyDescent="0.25">
      <c r="A8" s="153" t="s">
        <v>2083</v>
      </c>
      <c r="B8" s="153"/>
      <c r="C8" s="156"/>
      <c r="D8" s="153"/>
      <c r="E8" s="210"/>
      <c r="F8" s="210"/>
      <c r="G8" s="153"/>
      <c r="H8" s="155"/>
    </row>
    <row r="9" spans="1:11" x14ac:dyDescent="0.25">
      <c r="A9" s="153" t="s">
        <v>2084</v>
      </c>
      <c r="B9" s="153"/>
      <c r="C9" s="156"/>
      <c r="D9" s="153"/>
      <c r="E9" s="210"/>
      <c r="F9" s="210"/>
      <c r="G9" s="153"/>
      <c r="H9" s="155"/>
    </row>
    <row r="10" spans="1:11" x14ac:dyDescent="0.25">
      <c r="A10" s="153" t="s">
        <v>2085</v>
      </c>
      <c r="B10" s="153"/>
      <c r="C10" s="156"/>
      <c r="D10" s="153"/>
      <c r="E10" s="210"/>
      <c r="F10" s="210"/>
      <c r="G10" s="153"/>
      <c r="H10" s="155"/>
    </row>
    <row r="11" spans="1:11" x14ac:dyDescent="0.25">
      <c r="A11" s="153" t="s">
        <v>317</v>
      </c>
      <c r="B11" s="153"/>
      <c r="C11" s="153"/>
      <c r="D11" s="153"/>
      <c r="E11" s="157"/>
      <c r="F11" s="157"/>
      <c r="G11" s="153"/>
      <c r="H11" s="153"/>
    </row>
    <row r="12" spans="1:11" x14ac:dyDescent="0.25">
      <c r="A12" s="393" t="s">
        <v>320</v>
      </c>
      <c r="B12" s="393"/>
      <c r="C12" s="393"/>
      <c r="D12" s="393"/>
      <c r="E12" s="393"/>
      <c r="F12" s="393"/>
      <c r="G12" s="393"/>
      <c r="H12" s="393"/>
    </row>
    <row r="13" spans="1:11" x14ac:dyDescent="0.25">
      <c r="A13" s="291" t="s">
        <v>2080</v>
      </c>
      <c r="B13" s="252" t="s">
        <v>2081</v>
      </c>
      <c r="C13" s="252" t="s">
        <v>2081</v>
      </c>
      <c r="D13" s="294" t="s">
        <v>2081</v>
      </c>
      <c r="E13" s="294" t="s">
        <v>2081</v>
      </c>
      <c r="F13" s="294" t="s">
        <v>2081</v>
      </c>
      <c r="G13" s="252" t="s">
        <v>2081</v>
      </c>
      <c r="H13" s="74" t="s">
        <v>2081</v>
      </c>
    </row>
    <row r="14" spans="1:11" x14ac:dyDescent="0.25">
      <c r="A14" s="291" t="s">
        <v>2082</v>
      </c>
      <c r="B14" s="252" t="s">
        <v>2081</v>
      </c>
      <c r="C14" s="252" t="s">
        <v>2081</v>
      </c>
      <c r="D14" s="294" t="s">
        <v>2081</v>
      </c>
      <c r="E14" s="294" t="s">
        <v>2081</v>
      </c>
      <c r="F14" s="294" t="s">
        <v>2081</v>
      </c>
      <c r="G14" s="252" t="s">
        <v>2081</v>
      </c>
      <c r="H14" s="252" t="s">
        <v>2081</v>
      </c>
    </row>
    <row r="15" spans="1:11" x14ac:dyDescent="0.25">
      <c r="A15" s="291" t="s">
        <v>2083</v>
      </c>
      <c r="B15" s="252" t="s">
        <v>2081</v>
      </c>
      <c r="C15" s="252" t="s">
        <v>2081</v>
      </c>
      <c r="D15" s="294"/>
      <c r="E15" s="294"/>
      <c r="F15" s="294"/>
      <c r="G15" s="252" t="s">
        <v>2081</v>
      </c>
      <c r="H15" s="252">
        <v>8189</v>
      </c>
    </row>
    <row r="16" spans="1:11" x14ac:dyDescent="0.25">
      <c r="A16" s="291" t="s">
        <v>2084</v>
      </c>
      <c r="B16" s="252" t="s">
        <v>2081</v>
      </c>
      <c r="C16" s="252" t="s">
        <v>2081</v>
      </c>
      <c r="D16" s="294"/>
      <c r="E16" s="294" t="s">
        <v>2081</v>
      </c>
      <c r="F16" s="294" t="s">
        <v>2081</v>
      </c>
      <c r="G16" s="252" t="s">
        <v>2081</v>
      </c>
      <c r="H16" s="252" t="s">
        <v>2081</v>
      </c>
    </row>
    <row r="17" spans="1:8" x14ac:dyDescent="0.25">
      <c r="A17" s="291" t="s">
        <v>2085</v>
      </c>
      <c r="B17" s="252">
        <v>8834</v>
      </c>
      <c r="C17" s="252" t="s">
        <v>2081</v>
      </c>
      <c r="D17" s="294"/>
      <c r="E17" s="294"/>
      <c r="F17" s="294"/>
      <c r="G17" s="252" t="s">
        <v>2081</v>
      </c>
      <c r="H17" s="252">
        <v>9713</v>
      </c>
    </row>
    <row r="18" spans="1:8" x14ac:dyDescent="0.25">
      <c r="A18" s="291" t="s">
        <v>317</v>
      </c>
      <c r="B18" s="252" t="s">
        <v>2081</v>
      </c>
      <c r="C18" s="252" t="s">
        <v>2081</v>
      </c>
      <c r="D18" s="252" t="s">
        <v>2081</v>
      </c>
      <c r="E18" s="295" t="s">
        <v>2081</v>
      </c>
      <c r="F18" s="295"/>
      <c r="G18" s="252" t="s">
        <v>2081</v>
      </c>
      <c r="H18" s="252" t="s">
        <v>2081</v>
      </c>
    </row>
    <row r="19" spans="1:8" x14ac:dyDescent="0.25">
      <c r="A19" s="393" t="s">
        <v>316</v>
      </c>
      <c r="B19" s="393"/>
      <c r="C19" s="393"/>
      <c r="D19" s="393"/>
      <c r="E19" s="393"/>
      <c r="F19" s="393"/>
      <c r="G19" s="393"/>
      <c r="H19" s="393"/>
    </row>
    <row r="20" spans="1:8" x14ac:dyDescent="0.25">
      <c r="A20" s="291" t="s">
        <v>2080</v>
      </c>
      <c r="B20" s="252" t="s">
        <v>2081</v>
      </c>
      <c r="C20" s="252" t="s">
        <v>2081</v>
      </c>
      <c r="D20" s="252" t="s">
        <v>2081</v>
      </c>
      <c r="E20" s="252" t="s">
        <v>2081</v>
      </c>
      <c r="F20" s="252" t="s">
        <v>2081</v>
      </c>
      <c r="G20" s="252" t="s">
        <v>2081</v>
      </c>
      <c r="H20" s="74" t="s">
        <v>2081</v>
      </c>
    </row>
    <row r="21" spans="1:8" x14ac:dyDescent="0.25">
      <c r="A21" s="291" t="s">
        <v>2082</v>
      </c>
      <c r="B21" s="252" t="s">
        <v>2081</v>
      </c>
      <c r="C21" s="252" t="s">
        <v>2081</v>
      </c>
      <c r="D21" s="252" t="s">
        <v>2081</v>
      </c>
      <c r="E21" s="252" t="s">
        <v>2081</v>
      </c>
      <c r="F21" s="252" t="s">
        <v>2081</v>
      </c>
      <c r="G21" s="252" t="s">
        <v>2081</v>
      </c>
      <c r="H21" s="252" t="s">
        <v>2081</v>
      </c>
    </row>
    <row r="22" spans="1:8" x14ac:dyDescent="0.25">
      <c r="A22" s="291" t="s">
        <v>2083</v>
      </c>
      <c r="B22" s="252" t="s">
        <v>2081</v>
      </c>
      <c r="C22" s="252" t="s">
        <v>2081</v>
      </c>
      <c r="D22" s="294"/>
      <c r="E22" s="294"/>
      <c r="F22" s="294"/>
      <c r="G22" s="252" t="s">
        <v>2081</v>
      </c>
      <c r="H22" s="252">
        <v>8154</v>
      </c>
    </row>
    <row r="23" spans="1:8" x14ac:dyDescent="0.25">
      <c r="A23" s="291" t="s">
        <v>2084</v>
      </c>
      <c r="B23" s="252" t="s">
        <v>2081</v>
      </c>
      <c r="C23" s="252" t="s">
        <v>2081</v>
      </c>
      <c r="D23" s="252"/>
      <c r="E23" s="252" t="s">
        <v>2081</v>
      </c>
      <c r="F23" s="252" t="s">
        <v>2081</v>
      </c>
      <c r="G23" s="252" t="s">
        <v>2081</v>
      </c>
      <c r="H23" s="252" t="s">
        <v>2081</v>
      </c>
    </row>
    <row r="24" spans="1:8" x14ac:dyDescent="0.25">
      <c r="A24" s="291" t="s">
        <v>2085</v>
      </c>
      <c r="B24" s="252">
        <v>8834</v>
      </c>
      <c r="C24" s="252" t="s">
        <v>2081</v>
      </c>
      <c r="D24" s="294"/>
      <c r="E24" s="294" t="s">
        <v>2081</v>
      </c>
      <c r="F24" s="294"/>
      <c r="G24" s="252" t="s">
        <v>2081</v>
      </c>
      <c r="H24" s="252" t="s">
        <v>2081</v>
      </c>
    </row>
    <row r="25" spans="1:8" x14ac:dyDescent="0.25">
      <c r="A25" s="291" t="s">
        <v>317</v>
      </c>
      <c r="B25" s="252" t="s">
        <v>2081</v>
      </c>
      <c r="C25" s="252" t="s">
        <v>2081</v>
      </c>
      <c r="D25" s="294" t="s">
        <v>2081</v>
      </c>
      <c r="E25" s="296" t="s">
        <v>2081</v>
      </c>
      <c r="F25" s="296"/>
      <c r="G25" s="252" t="s">
        <v>2081</v>
      </c>
      <c r="H25" s="252" t="s">
        <v>2081</v>
      </c>
    </row>
    <row r="26" spans="1:8" x14ac:dyDescent="0.25">
      <c r="A26" s="393" t="s">
        <v>318</v>
      </c>
      <c r="B26" s="393"/>
      <c r="C26" s="393"/>
      <c r="D26" s="393"/>
      <c r="E26" s="393"/>
      <c r="F26" s="393"/>
      <c r="G26" s="393"/>
      <c r="H26" s="393"/>
    </row>
    <row r="27" spans="1:8" x14ac:dyDescent="0.25">
      <c r="A27" s="291" t="s">
        <v>2080</v>
      </c>
      <c r="B27" s="252" t="s">
        <v>2081</v>
      </c>
      <c r="C27" s="252" t="s">
        <v>2081</v>
      </c>
      <c r="D27" s="252" t="s">
        <v>2081</v>
      </c>
      <c r="E27" s="252" t="s">
        <v>2081</v>
      </c>
      <c r="F27" s="252" t="s">
        <v>2081</v>
      </c>
      <c r="G27" s="252" t="s">
        <v>2081</v>
      </c>
      <c r="H27" s="74" t="s">
        <v>2081</v>
      </c>
    </row>
    <row r="28" spans="1:8" x14ac:dyDescent="0.25">
      <c r="A28" s="291" t="s">
        <v>2082</v>
      </c>
      <c r="B28" s="252" t="s">
        <v>2081</v>
      </c>
      <c r="C28" s="252" t="s">
        <v>2081</v>
      </c>
      <c r="D28" s="252" t="s">
        <v>2081</v>
      </c>
      <c r="E28" s="252" t="s">
        <v>2081</v>
      </c>
      <c r="F28" s="252" t="s">
        <v>2081</v>
      </c>
      <c r="G28" s="252" t="s">
        <v>2081</v>
      </c>
      <c r="H28" s="252" t="s">
        <v>2081</v>
      </c>
    </row>
    <row r="29" spans="1:8" x14ac:dyDescent="0.25">
      <c r="A29" s="291" t="s">
        <v>2083</v>
      </c>
      <c r="B29" s="252" t="s">
        <v>2081</v>
      </c>
      <c r="C29" s="252" t="s">
        <v>2081</v>
      </c>
      <c r="D29" s="252"/>
      <c r="E29" s="252"/>
      <c r="F29" s="252"/>
      <c r="G29" s="252" t="s">
        <v>2081</v>
      </c>
      <c r="H29" s="252">
        <v>8155</v>
      </c>
    </row>
    <row r="30" spans="1:8" x14ac:dyDescent="0.25">
      <c r="A30" s="291" t="s">
        <v>2084</v>
      </c>
      <c r="B30" s="252" t="s">
        <v>2081</v>
      </c>
      <c r="C30" s="252" t="s">
        <v>2081</v>
      </c>
      <c r="D30" s="252"/>
      <c r="E30" s="252"/>
      <c r="F30" s="252"/>
      <c r="G30" s="252" t="s">
        <v>2081</v>
      </c>
      <c r="H30" s="252" t="s">
        <v>2081</v>
      </c>
    </row>
    <row r="31" spans="1:8" x14ac:dyDescent="0.25">
      <c r="A31" s="291" t="s">
        <v>2085</v>
      </c>
      <c r="B31" s="252">
        <v>8839</v>
      </c>
      <c r="C31" s="252" t="s">
        <v>2081</v>
      </c>
      <c r="D31" s="252"/>
      <c r="E31" s="252"/>
      <c r="F31" s="252"/>
      <c r="G31" s="252" t="s">
        <v>2081</v>
      </c>
      <c r="H31" s="252">
        <v>9555</v>
      </c>
    </row>
    <row r="32" spans="1:8" x14ac:dyDescent="0.25">
      <c r="A32" s="291" t="s">
        <v>317</v>
      </c>
      <c r="B32" s="252" t="s">
        <v>2081</v>
      </c>
      <c r="C32" s="252" t="s">
        <v>2081</v>
      </c>
      <c r="D32" s="252"/>
      <c r="E32" s="295" t="s">
        <v>2081</v>
      </c>
      <c r="F32" s="295"/>
      <c r="G32" s="252" t="s">
        <v>2081</v>
      </c>
      <c r="H32" s="252" t="s">
        <v>2081</v>
      </c>
    </row>
    <row r="33" spans="1:8" x14ac:dyDescent="0.25">
      <c r="A33" s="393" t="s">
        <v>319</v>
      </c>
      <c r="B33" s="393"/>
      <c r="C33" s="393"/>
      <c r="D33" s="393"/>
      <c r="E33" s="393"/>
      <c r="F33" s="393"/>
      <c r="G33" s="393"/>
      <c r="H33" s="393"/>
    </row>
    <row r="34" spans="1:8" x14ac:dyDescent="0.25">
      <c r="A34" s="291" t="s">
        <v>2080</v>
      </c>
      <c r="B34" s="252" t="s">
        <v>2081</v>
      </c>
      <c r="C34" s="252" t="s">
        <v>2081</v>
      </c>
      <c r="D34" s="252" t="s">
        <v>2081</v>
      </c>
      <c r="E34" s="252" t="s">
        <v>2081</v>
      </c>
      <c r="F34" s="252" t="s">
        <v>2081</v>
      </c>
      <c r="G34" s="252" t="s">
        <v>2081</v>
      </c>
      <c r="H34" s="74" t="s">
        <v>2081</v>
      </c>
    </row>
    <row r="35" spans="1:8" x14ac:dyDescent="0.25">
      <c r="A35" s="291" t="s">
        <v>2082</v>
      </c>
      <c r="B35" s="252" t="s">
        <v>2081</v>
      </c>
      <c r="C35" s="252" t="s">
        <v>2081</v>
      </c>
      <c r="D35" s="252"/>
      <c r="E35" s="252" t="s">
        <v>2081</v>
      </c>
      <c r="F35" s="252" t="s">
        <v>2081</v>
      </c>
      <c r="G35" s="252" t="s">
        <v>2081</v>
      </c>
      <c r="H35" s="252" t="s">
        <v>2081</v>
      </c>
    </row>
    <row r="36" spans="1:8" x14ac:dyDescent="0.25">
      <c r="A36" s="291" t="s">
        <v>2083</v>
      </c>
      <c r="B36" s="252" t="s">
        <v>2081</v>
      </c>
      <c r="C36" s="252" t="s">
        <v>2081</v>
      </c>
      <c r="D36" s="252"/>
      <c r="E36" s="252"/>
      <c r="F36" s="252"/>
      <c r="G36" s="252" t="s">
        <v>2081</v>
      </c>
      <c r="H36" s="252">
        <v>8168</v>
      </c>
    </row>
    <row r="37" spans="1:8" x14ac:dyDescent="0.25">
      <c r="A37" s="291" t="s">
        <v>2084</v>
      </c>
      <c r="B37" s="252" t="s">
        <v>2081</v>
      </c>
      <c r="C37" s="252" t="s">
        <v>2081</v>
      </c>
      <c r="D37" s="252"/>
      <c r="E37" s="252"/>
      <c r="F37" s="252"/>
      <c r="G37" s="252" t="s">
        <v>2081</v>
      </c>
      <c r="H37" s="252" t="s">
        <v>2081</v>
      </c>
    </row>
    <row r="38" spans="1:8" x14ac:dyDescent="0.25">
      <c r="A38" s="291" t="s">
        <v>2085</v>
      </c>
      <c r="B38" s="252">
        <v>8831</v>
      </c>
      <c r="C38" s="252" t="s">
        <v>2081</v>
      </c>
      <c r="D38" s="252"/>
      <c r="E38" s="252"/>
      <c r="F38" s="252"/>
      <c r="G38" s="252" t="s">
        <v>2081</v>
      </c>
      <c r="H38" s="252">
        <v>10139</v>
      </c>
    </row>
    <row r="39" spans="1:8" x14ac:dyDescent="0.25">
      <c r="A39" s="291" t="s">
        <v>317</v>
      </c>
      <c r="B39" s="252" t="s">
        <v>2081</v>
      </c>
      <c r="C39" s="252" t="s">
        <v>2081</v>
      </c>
      <c r="D39" s="252" t="s">
        <v>2081</v>
      </c>
      <c r="E39" s="295" t="s">
        <v>2081</v>
      </c>
      <c r="F39" s="295"/>
      <c r="G39" s="252" t="s">
        <v>2081</v>
      </c>
      <c r="H39" s="252" t="s">
        <v>2081</v>
      </c>
    </row>
    <row r="41" spans="1:8" x14ac:dyDescent="0.25">
      <c r="A41" s="71" t="s">
        <v>1966</v>
      </c>
    </row>
    <row r="42" spans="1:8" x14ac:dyDescent="0.25">
      <c r="A42" s="393" t="s">
        <v>311</v>
      </c>
      <c r="B42" s="393" t="s">
        <v>2229</v>
      </c>
      <c r="C42" s="393" t="s">
        <v>2230</v>
      </c>
      <c r="D42" s="393" t="s">
        <v>607</v>
      </c>
      <c r="E42" s="393"/>
      <c r="F42" s="393"/>
      <c r="G42" s="393" t="s">
        <v>2231</v>
      </c>
      <c r="H42" s="393" t="s">
        <v>2232</v>
      </c>
    </row>
    <row r="43" spans="1:8" x14ac:dyDescent="0.25">
      <c r="A43" s="393"/>
      <c r="B43" s="393"/>
      <c r="C43" s="393"/>
      <c r="D43" s="393" t="s">
        <v>608</v>
      </c>
      <c r="E43" s="393" t="s">
        <v>609</v>
      </c>
      <c r="F43" s="393"/>
      <c r="G43" s="393"/>
      <c r="H43" s="393"/>
    </row>
    <row r="44" spans="1:8" ht="25.5" x14ac:dyDescent="0.25">
      <c r="A44" s="393"/>
      <c r="B44" s="393"/>
      <c r="C44" s="393"/>
      <c r="D44" s="393"/>
      <c r="E44" s="249" t="s">
        <v>610</v>
      </c>
      <c r="F44" s="249" t="s">
        <v>611</v>
      </c>
      <c r="G44" s="393"/>
      <c r="H44" s="393"/>
    </row>
    <row r="45" spans="1:8" x14ac:dyDescent="0.25">
      <c r="A45" s="394" t="s">
        <v>612</v>
      </c>
      <c r="B45" s="394"/>
      <c r="C45" s="394"/>
      <c r="D45" s="394"/>
      <c r="E45" s="394"/>
      <c r="F45" s="394"/>
      <c r="G45" s="394"/>
      <c r="H45" s="394"/>
    </row>
    <row r="46" spans="1:8" x14ac:dyDescent="0.25">
      <c r="A46" s="153" t="s">
        <v>2086</v>
      </c>
      <c r="B46" s="153"/>
      <c r="C46" s="153"/>
      <c r="D46" s="153"/>
      <c r="E46" s="154"/>
      <c r="F46" s="154"/>
      <c r="G46" s="153"/>
      <c r="H46" s="155"/>
    </row>
    <row r="47" spans="1:8" x14ac:dyDescent="0.25">
      <c r="A47" s="153" t="s">
        <v>2087</v>
      </c>
      <c r="B47" s="153"/>
      <c r="C47" s="156"/>
      <c r="D47" s="153"/>
      <c r="E47" s="210"/>
      <c r="F47" s="210"/>
      <c r="G47" s="153"/>
      <c r="H47" s="155"/>
    </row>
    <row r="48" spans="1:8" x14ac:dyDescent="0.25">
      <c r="A48" s="153" t="s">
        <v>2088</v>
      </c>
      <c r="B48" s="153"/>
      <c r="C48" s="156"/>
      <c r="D48" s="153"/>
      <c r="E48" s="210"/>
      <c r="F48" s="210"/>
      <c r="G48" s="153"/>
      <c r="H48" s="155"/>
    </row>
    <row r="49" spans="1:8" x14ac:dyDescent="0.25">
      <c r="A49" s="153" t="s">
        <v>2089</v>
      </c>
      <c r="B49" s="153"/>
      <c r="C49" s="156"/>
      <c r="D49" s="153"/>
      <c r="E49" s="210"/>
      <c r="F49" s="210"/>
      <c r="G49" s="153"/>
      <c r="H49" s="155"/>
    </row>
    <row r="50" spans="1:8" x14ac:dyDescent="0.25">
      <c r="A50" s="153" t="s">
        <v>751</v>
      </c>
      <c r="B50" s="153"/>
      <c r="C50" s="156"/>
      <c r="D50" s="153"/>
      <c r="E50" s="210"/>
      <c r="F50" s="210"/>
      <c r="G50" s="153"/>
      <c r="H50" s="155"/>
    </row>
    <row r="51" spans="1:8" x14ac:dyDescent="0.25">
      <c r="A51" s="153" t="s">
        <v>2090</v>
      </c>
      <c r="B51" s="153"/>
      <c r="C51" s="156"/>
      <c r="D51" s="153"/>
      <c r="E51" s="210"/>
      <c r="F51" s="210"/>
      <c r="G51" s="153"/>
      <c r="H51" s="155"/>
    </row>
    <row r="52" spans="1:8" x14ac:dyDescent="0.25">
      <c r="A52" s="153" t="s">
        <v>317</v>
      </c>
      <c r="B52" s="153"/>
      <c r="C52" s="153"/>
      <c r="D52" s="153"/>
      <c r="E52" s="157"/>
      <c r="F52" s="157"/>
      <c r="G52" s="153"/>
      <c r="H52" s="153"/>
    </row>
    <row r="53" spans="1:8" x14ac:dyDescent="0.25">
      <c r="A53" s="393" t="s">
        <v>320</v>
      </c>
      <c r="B53" s="393"/>
      <c r="C53" s="393"/>
      <c r="D53" s="393"/>
      <c r="E53" s="393"/>
      <c r="F53" s="393"/>
      <c r="G53" s="393"/>
      <c r="H53" s="393"/>
    </row>
    <row r="54" spans="1:8" x14ac:dyDescent="0.25">
      <c r="A54" s="291" t="s">
        <v>2086</v>
      </c>
      <c r="B54" s="74" t="s">
        <v>2081</v>
      </c>
      <c r="C54" s="74">
        <v>821942</v>
      </c>
      <c r="D54" s="74"/>
      <c r="E54" s="74"/>
      <c r="F54" s="74"/>
      <c r="G54" s="74" t="s">
        <v>2081</v>
      </c>
      <c r="H54" s="74">
        <v>8181</v>
      </c>
    </row>
    <row r="55" spans="1:8" x14ac:dyDescent="0.25">
      <c r="A55" s="291" t="s">
        <v>2087</v>
      </c>
      <c r="B55" s="74" t="s">
        <v>2081</v>
      </c>
      <c r="C55" s="74">
        <v>670</v>
      </c>
      <c r="D55" s="74"/>
      <c r="E55" s="74"/>
      <c r="F55" s="74"/>
      <c r="G55" s="74" t="s">
        <v>2081</v>
      </c>
      <c r="H55" s="74">
        <v>11834</v>
      </c>
    </row>
    <row r="56" spans="1:8" x14ac:dyDescent="0.25">
      <c r="A56" s="291" t="s">
        <v>2088</v>
      </c>
      <c r="B56" s="74" t="s">
        <v>2081</v>
      </c>
      <c r="C56" s="74">
        <v>0</v>
      </c>
      <c r="D56" s="74"/>
      <c r="E56" s="74"/>
      <c r="F56" s="74"/>
      <c r="G56" s="74" t="s">
        <v>2081</v>
      </c>
      <c r="H56" s="74" t="s">
        <v>2081</v>
      </c>
    </row>
    <row r="57" spans="1:8" x14ac:dyDescent="0.25">
      <c r="A57" s="291" t="s">
        <v>2089</v>
      </c>
      <c r="B57" s="74" t="s">
        <v>2081</v>
      </c>
      <c r="C57" s="74">
        <v>0</v>
      </c>
      <c r="D57" s="74"/>
      <c r="E57" s="74"/>
      <c r="F57" s="74"/>
      <c r="G57" s="74" t="s">
        <v>2081</v>
      </c>
      <c r="H57" s="74" t="s">
        <v>2081</v>
      </c>
    </row>
    <row r="58" spans="1:8" x14ac:dyDescent="0.25">
      <c r="A58" s="291" t="s">
        <v>751</v>
      </c>
      <c r="B58" s="74">
        <v>6153</v>
      </c>
      <c r="C58" s="74" t="s">
        <v>2081</v>
      </c>
      <c r="D58" s="74"/>
      <c r="E58" s="74"/>
      <c r="F58" s="74"/>
      <c r="G58" s="74">
        <v>6062</v>
      </c>
      <c r="H58" s="74">
        <v>9793</v>
      </c>
    </row>
    <row r="59" spans="1:8" x14ac:dyDescent="0.25">
      <c r="A59" s="291" t="s">
        <v>2090</v>
      </c>
      <c r="B59" s="74" t="s">
        <v>2081</v>
      </c>
      <c r="C59" s="74">
        <v>0</v>
      </c>
      <c r="D59" s="74"/>
      <c r="E59" s="74"/>
      <c r="F59" s="74"/>
      <c r="G59" s="74" t="s">
        <v>2081</v>
      </c>
      <c r="H59" s="74" t="s">
        <v>2081</v>
      </c>
    </row>
    <row r="60" spans="1:8" x14ac:dyDescent="0.25">
      <c r="A60" s="291" t="s">
        <v>317</v>
      </c>
      <c r="B60" s="74" t="s">
        <v>2081</v>
      </c>
      <c r="C60" s="74" t="s">
        <v>2081</v>
      </c>
      <c r="D60" s="74"/>
      <c r="E60" s="297"/>
      <c r="F60" s="297"/>
      <c r="G60" s="74" t="s">
        <v>2081</v>
      </c>
      <c r="H60" s="74" t="s">
        <v>2081</v>
      </c>
    </row>
    <row r="61" spans="1:8" x14ac:dyDescent="0.25">
      <c r="A61" s="393" t="s">
        <v>316</v>
      </c>
      <c r="B61" s="393"/>
      <c r="C61" s="393"/>
      <c r="D61" s="393"/>
      <c r="E61" s="393"/>
      <c r="F61" s="393"/>
      <c r="G61" s="393"/>
      <c r="H61" s="393"/>
    </row>
    <row r="62" spans="1:8" x14ac:dyDescent="0.25">
      <c r="A62" s="291" t="s">
        <v>2086</v>
      </c>
      <c r="B62" s="74">
        <v>0</v>
      </c>
      <c r="C62" s="74">
        <v>741656</v>
      </c>
      <c r="D62" s="74"/>
      <c r="E62" s="74"/>
      <c r="F62" s="74"/>
      <c r="G62" s="74">
        <v>0</v>
      </c>
      <c r="H62" s="74">
        <v>8133</v>
      </c>
    </row>
    <row r="63" spans="1:8" x14ac:dyDescent="0.25">
      <c r="A63" s="291" t="s">
        <v>2087</v>
      </c>
      <c r="B63" s="74">
        <v>0</v>
      </c>
      <c r="C63" s="74">
        <v>511</v>
      </c>
      <c r="D63" s="74"/>
      <c r="E63" s="74"/>
      <c r="F63" s="74"/>
      <c r="G63" s="74">
        <v>0</v>
      </c>
      <c r="H63" s="74">
        <v>8025</v>
      </c>
    </row>
    <row r="64" spans="1:8" x14ac:dyDescent="0.25">
      <c r="A64" s="291" t="s">
        <v>2088</v>
      </c>
      <c r="B64" s="74">
        <v>0</v>
      </c>
      <c r="C64" s="74">
        <v>99957</v>
      </c>
      <c r="D64" s="74"/>
      <c r="E64" s="74"/>
      <c r="F64" s="74"/>
      <c r="G64" s="74">
        <v>0</v>
      </c>
      <c r="H64" s="74">
        <v>8060</v>
      </c>
    </row>
    <row r="65" spans="1:8" x14ac:dyDescent="0.25">
      <c r="A65" s="291" t="s">
        <v>2089</v>
      </c>
      <c r="B65" s="74">
        <v>0</v>
      </c>
      <c r="C65" s="74">
        <v>812</v>
      </c>
      <c r="D65" s="74"/>
      <c r="E65" s="74"/>
      <c r="F65" s="74"/>
      <c r="G65" s="74">
        <v>0</v>
      </c>
      <c r="H65" s="74">
        <v>9418</v>
      </c>
    </row>
    <row r="66" spans="1:8" x14ac:dyDescent="0.25">
      <c r="A66" s="291" t="s">
        <v>751</v>
      </c>
      <c r="B66" s="74" t="s">
        <v>198</v>
      </c>
      <c r="C66" s="74">
        <v>115</v>
      </c>
      <c r="D66" s="74"/>
      <c r="E66" s="74"/>
      <c r="F66" s="74"/>
      <c r="G66" s="74">
        <v>6153</v>
      </c>
      <c r="H66" s="74">
        <v>9287</v>
      </c>
    </row>
    <row r="67" spans="1:8" x14ac:dyDescent="0.25">
      <c r="A67" s="291" t="s">
        <v>2090</v>
      </c>
      <c r="B67" s="74">
        <v>0</v>
      </c>
      <c r="C67" s="74">
        <v>0</v>
      </c>
      <c r="D67" s="74"/>
      <c r="E67" s="74"/>
      <c r="F67" s="74"/>
      <c r="G67" s="74">
        <v>0</v>
      </c>
      <c r="H67" s="74" t="s">
        <v>2081</v>
      </c>
    </row>
    <row r="68" spans="1:8" x14ac:dyDescent="0.25">
      <c r="A68" s="291" t="s">
        <v>317</v>
      </c>
      <c r="B68" s="74" t="s">
        <v>2081</v>
      </c>
      <c r="C68" s="74" t="s">
        <v>2081</v>
      </c>
      <c r="D68" s="74"/>
      <c r="E68" s="297"/>
      <c r="F68" s="297"/>
      <c r="G68" s="74" t="s">
        <v>2081</v>
      </c>
      <c r="H68" s="74" t="s">
        <v>2081</v>
      </c>
    </row>
    <row r="69" spans="1:8" x14ac:dyDescent="0.25">
      <c r="A69" s="393" t="s">
        <v>318</v>
      </c>
      <c r="B69" s="393"/>
      <c r="C69" s="393"/>
      <c r="D69" s="393"/>
      <c r="E69" s="393"/>
      <c r="F69" s="393"/>
      <c r="G69" s="393"/>
      <c r="H69" s="393"/>
    </row>
    <row r="70" spans="1:8" x14ac:dyDescent="0.25">
      <c r="A70" s="291" t="s">
        <v>2086</v>
      </c>
      <c r="B70" s="74">
        <v>0</v>
      </c>
      <c r="C70" s="74">
        <v>726702</v>
      </c>
      <c r="D70" s="74"/>
      <c r="E70" s="74"/>
      <c r="F70" s="74"/>
      <c r="G70" s="74">
        <v>0</v>
      </c>
      <c r="H70" s="74">
        <v>8137</v>
      </c>
    </row>
    <row r="71" spans="1:8" x14ac:dyDescent="0.25">
      <c r="A71" s="291" t="s">
        <v>2087</v>
      </c>
      <c r="B71" s="74">
        <v>0</v>
      </c>
      <c r="C71" s="74">
        <v>0</v>
      </c>
      <c r="D71" s="74"/>
      <c r="E71" s="74"/>
      <c r="F71" s="74"/>
      <c r="G71" s="74">
        <v>0</v>
      </c>
      <c r="H71" s="74" t="s">
        <v>2081</v>
      </c>
    </row>
    <row r="72" spans="1:8" x14ac:dyDescent="0.25">
      <c r="A72" s="291" t="s">
        <v>2088</v>
      </c>
      <c r="B72" s="74">
        <v>0</v>
      </c>
      <c r="C72" s="74">
        <v>88791</v>
      </c>
      <c r="D72" s="74"/>
      <c r="E72" s="74"/>
      <c r="F72" s="74"/>
      <c r="G72" s="74">
        <v>0</v>
      </c>
      <c r="H72" s="74">
        <v>8088</v>
      </c>
    </row>
    <row r="73" spans="1:8" x14ac:dyDescent="0.25">
      <c r="A73" s="291" t="s">
        <v>2089</v>
      </c>
      <c r="B73" s="74">
        <v>0</v>
      </c>
      <c r="C73" s="74">
        <v>9798</v>
      </c>
      <c r="D73" s="74"/>
      <c r="E73" s="74"/>
      <c r="F73" s="74"/>
      <c r="G73" s="74">
        <v>0</v>
      </c>
      <c r="H73" s="74">
        <v>9351</v>
      </c>
    </row>
    <row r="74" spans="1:8" x14ac:dyDescent="0.25">
      <c r="A74" s="291" t="s">
        <v>751</v>
      </c>
      <c r="B74" s="74">
        <v>0</v>
      </c>
      <c r="C74" s="74">
        <v>97</v>
      </c>
      <c r="D74" s="74"/>
      <c r="E74" s="74"/>
      <c r="F74" s="74"/>
      <c r="G74" s="74">
        <v>0</v>
      </c>
      <c r="H74" s="74">
        <v>9601</v>
      </c>
    </row>
    <row r="75" spans="1:8" x14ac:dyDescent="0.25">
      <c r="A75" s="291" t="s">
        <v>2090</v>
      </c>
      <c r="B75" s="74">
        <v>0</v>
      </c>
      <c r="C75" s="74">
        <v>0</v>
      </c>
      <c r="D75" s="74"/>
      <c r="E75" s="74"/>
      <c r="F75" s="74"/>
      <c r="G75" s="74">
        <v>0</v>
      </c>
      <c r="H75" s="74" t="s">
        <v>2081</v>
      </c>
    </row>
    <row r="76" spans="1:8" x14ac:dyDescent="0.25">
      <c r="A76" s="291" t="s">
        <v>317</v>
      </c>
      <c r="B76" s="74" t="s">
        <v>2081</v>
      </c>
      <c r="C76" s="74" t="s">
        <v>2081</v>
      </c>
      <c r="D76" s="74" t="s">
        <v>2081</v>
      </c>
      <c r="E76" s="297"/>
      <c r="F76" s="297"/>
      <c r="G76" s="74" t="s">
        <v>2081</v>
      </c>
      <c r="H76" s="74" t="s">
        <v>2081</v>
      </c>
    </row>
    <row r="77" spans="1:8" x14ac:dyDescent="0.25">
      <c r="A77" s="393" t="s">
        <v>319</v>
      </c>
      <c r="B77" s="393"/>
      <c r="C77" s="393"/>
      <c r="D77" s="393"/>
      <c r="E77" s="393"/>
      <c r="F77" s="393"/>
      <c r="G77" s="393"/>
      <c r="H77" s="393"/>
    </row>
    <row r="78" spans="1:8" x14ac:dyDescent="0.25">
      <c r="A78" s="291" t="s">
        <v>2086</v>
      </c>
      <c r="B78" s="74">
        <v>0</v>
      </c>
      <c r="C78" s="74">
        <v>794950</v>
      </c>
      <c r="D78" s="74"/>
      <c r="E78" s="74"/>
      <c r="F78" s="74"/>
      <c r="G78" s="74">
        <v>0</v>
      </c>
      <c r="H78" s="74">
        <v>8138</v>
      </c>
    </row>
    <row r="79" spans="1:8" x14ac:dyDescent="0.25">
      <c r="A79" s="291" t="s">
        <v>2087</v>
      </c>
      <c r="B79" s="74">
        <v>0</v>
      </c>
      <c r="C79" s="74">
        <v>0</v>
      </c>
      <c r="D79" s="74"/>
      <c r="E79" s="74"/>
      <c r="F79" s="74"/>
      <c r="G79" s="74">
        <v>0</v>
      </c>
      <c r="H79" s="74" t="s">
        <v>2081</v>
      </c>
    </row>
    <row r="80" spans="1:8" x14ac:dyDescent="0.25">
      <c r="A80" s="291" t="s">
        <v>2088</v>
      </c>
      <c r="B80" s="74">
        <v>0</v>
      </c>
      <c r="C80" s="74">
        <v>10550</v>
      </c>
      <c r="D80" s="74"/>
      <c r="E80" s="74"/>
      <c r="F80" s="74"/>
      <c r="G80" s="74">
        <v>0</v>
      </c>
      <c r="H80" s="74">
        <v>8101</v>
      </c>
    </row>
    <row r="81" spans="1:10" x14ac:dyDescent="0.25">
      <c r="A81" s="291" t="s">
        <v>2089</v>
      </c>
      <c r="B81" s="74">
        <v>0</v>
      </c>
      <c r="C81" s="74">
        <v>18090</v>
      </c>
      <c r="D81" s="74"/>
      <c r="E81" s="74"/>
      <c r="F81" s="74"/>
      <c r="G81" s="74">
        <v>0</v>
      </c>
      <c r="H81" s="74">
        <v>12255</v>
      </c>
    </row>
    <row r="82" spans="1:10" x14ac:dyDescent="0.25">
      <c r="A82" s="291" t="s">
        <v>751</v>
      </c>
      <c r="B82" s="74">
        <v>0</v>
      </c>
      <c r="C82" s="74">
        <v>0</v>
      </c>
      <c r="D82" s="74"/>
      <c r="E82" s="74"/>
      <c r="F82" s="74"/>
      <c r="G82" s="74">
        <v>0</v>
      </c>
      <c r="H82" s="74" t="s">
        <v>2081</v>
      </c>
    </row>
    <row r="83" spans="1:10" x14ac:dyDescent="0.25">
      <c r="A83" s="291" t="s">
        <v>2090</v>
      </c>
      <c r="B83" s="74">
        <v>0</v>
      </c>
      <c r="C83" s="74">
        <v>20</v>
      </c>
      <c r="D83" s="74"/>
      <c r="E83" s="74"/>
      <c r="F83" s="74"/>
      <c r="G83" s="74">
        <v>0</v>
      </c>
      <c r="H83" s="74">
        <v>10500</v>
      </c>
    </row>
    <row r="84" spans="1:10" x14ac:dyDescent="0.25">
      <c r="A84" s="291" t="s">
        <v>317</v>
      </c>
      <c r="B84" s="74" t="s">
        <v>2081</v>
      </c>
      <c r="C84" s="74" t="s">
        <v>2081</v>
      </c>
      <c r="D84" s="74" t="s">
        <v>2081</v>
      </c>
      <c r="E84" s="297"/>
      <c r="F84" s="297"/>
      <c r="G84" s="74" t="s">
        <v>2081</v>
      </c>
      <c r="H84" s="74" t="s">
        <v>2081</v>
      </c>
    </row>
    <row r="85" spans="1:10" x14ac:dyDescent="0.25">
      <c r="A85" s="292"/>
      <c r="B85" s="284"/>
      <c r="C85" s="284"/>
      <c r="D85" s="284"/>
      <c r="E85" s="293"/>
      <c r="F85" s="293"/>
      <c r="G85" s="284"/>
      <c r="H85" s="284"/>
    </row>
    <row r="86" spans="1:10" x14ac:dyDescent="0.25">
      <c r="A86" s="71" t="s">
        <v>1965</v>
      </c>
    </row>
    <row r="87" spans="1:10" x14ac:dyDescent="0.25">
      <c r="A87" s="393" t="s">
        <v>311</v>
      </c>
      <c r="B87" s="393" t="s">
        <v>2229</v>
      </c>
      <c r="C87" s="393" t="s">
        <v>2230</v>
      </c>
      <c r="D87" s="393" t="s">
        <v>312</v>
      </c>
      <c r="E87" s="393"/>
      <c r="F87" s="393"/>
      <c r="G87" s="393" t="s">
        <v>2231</v>
      </c>
      <c r="H87" s="393" t="s">
        <v>2232</v>
      </c>
    </row>
    <row r="88" spans="1:10" ht="25.5" x14ac:dyDescent="0.25">
      <c r="A88" s="393"/>
      <c r="B88" s="393"/>
      <c r="C88" s="393"/>
      <c r="D88" s="249" t="s">
        <v>613</v>
      </c>
      <c r="E88" s="393" t="s">
        <v>313</v>
      </c>
      <c r="F88" s="393"/>
      <c r="G88" s="393"/>
      <c r="H88" s="393"/>
    </row>
    <row r="89" spans="1:10" ht="15.75" x14ac:dyDescent="0.25">
      <c r="A89" s="393"/>
      <c r="B89" s="393"/>
      <c r="C89" s="393"/>
      <c r="D89" s="249" t="s">
        <v>2233</v>
      </c>
      <c r="E89" s="249" t="s">
        <v>314</v>
      </c>
      <c r="F89" s="249" t="s">
        <v>315</v>
      </c>
      <c r="G89" s="393"/>
      <c r="H89" s="393"/>
    </row>
    <row r="90" spans="1:10" x14ac:dyDescent="0.25">
      <c r="A90" s="394" t="s">
        <v>612</v>
      </c>
      <c r="B90" s="394"/>
      <c r="C90" s="394"/>
      <c r="D90" s="394"/>
      <c r="E90" s="394"/>
      <c r="F90" s="394"/>
      <c r="G90" s="394"/>
      <c r="H90" s="394"/>
      <c r="J90" s="109" t="s">
        <v>2065</v>
      </c>
    </row>
    <row r="91" spans="1:10" x14ac:dyDescent="0.25">
      <c r="A91" s="153" t="s">
        <v>2080</v>
      </c>
      <c r="B91" s="153"/>
      <c r="C91" s="153"/>
      <c r="D91" s="153"/>
      <c r="E91" s="154"/>
      <c r="F91" s="154"/>
      <c r="G91" s="153"/>
      <c r="H91" s="155"/>
    </row>
    <row r="92" spans="1:10" x14ac:dyDescent="0.25">
      <c r="A92" s="153" t="s">
        <v>2082</v>
      </c>
      <c r="B92" s="153"/>
      <c r="C92" s="156"/>
      <c r="D92" s="153"/>
      <c r="E92" s="210"/>
      <c r="F92" s="210"/>
      <c r="G92" s="153"/>
      <c r="H92" s="155"/>
    </row>
    <row r="93" spans="1:10" x14ac:dyDescent="0.25">
      <c r="A93" s="153" t="s">
        <v>2083</v>
      </c>
      <c r="B93" s="153"/>
      <c r="C93" s="156"/>
      <c r="D93" s="153"/>
      <c r="E93" s="210"/>
      <c r="F93" s="210"/>
      <c r="G93" s="153"/>
      <c r="H93" s="155"/>
    </row>
    <row r="94" spans="1:10" x14ac:dyDescent="0.25">
      <c r="A94" s="153" t="s">
        <v>2084</v>
      </c>
      <c r="B94" s="153"/>
      <c r="C94" s="156"/>
      <c r="D94" s="153"/>
      <c r="E94" s="210"/>
      <c r="F94" s="210"/>
      <c r="G94" s="153"/>
      <c r="H94" s="155"/>
    </row>
    <row r="95" spans="1:10" x14ac:dyDescent="0.25">
      <c r="A95" s="153" t="s">
        <v>2085</v>
      </c>
      <c r="B95" s="153"/>
      <c r="C95" s="156"/>
      <c r="D95" s="153"/>
      <c r="E95" s="210"/>
      <c r="F95" s="210"/>
      <c r="G95" s="153"/>
      <c r="H95" s="155"/>
    </row>
    <row r="96" spans="1:10" x14ac:dyDescent="0.25">
      <c r="A96" s="153" t="s">
        <v>317</v>
      </c>
      <c r="B96" s="153"/>
      <c r="C96" s="153"/>
      <c r="D96" s="153"/>
      <c r="E96" s="157"/>
      <c r="F96" s="157"/>
      <c r="G96" s="153"/>
      <c r="H96" s="153"/>
    </row>
    <row r="97" spans="1:8" x14ac:dyDescent="0.25">
      <c r="A97" s="393" t="s">
        <v>320</v>
      </c>
      <c r="B97" s="393"/>
      <c r="C97" s="393"/>
      <c r="D97" s="393"/>
      <c r="E97" s="393"/>
      <c r="F97" s="393"/>
      <c r="G97" s="393"/>
      <c r="H97" s="393"/>
    </row>
    <row r="98" spans="1:8" x14ac:dyDescent="0.25">
      <c r="A98" s="291" t="s">
        <v>2080</v>
      </c>
      <c r="B98" s="252"/>
      <c r="C98" s="252"/>
      <c r="D98" s="294"/>
      <c r="E98" s="294"/>
      <c r="F98" s="294"/>
      <c r="G98" s="252"/>
      <c r="H98" s="74"/>
    </row>
    <row r="99" spans="1:8" x14ac:dyDescent="0.25">
      <c r="A99" s="291" t="s">
        <v>2082</v>
      </c>
      <c r="B99" s="252"/>
      <c r="C99" s="252"/>
      <c r="D99" s="294"/>
      <c r="E99" s="294"/>
      <c r="F99" s="294"/>
      <c r="G99" s="252"/>
      <c r="H99" s="252"/>
    </row>
    <row r="100" spans="1:8" x14ac:dyDescent="0.25">
      <c r="A100" s="291" t="s">
        <v>2083</v>
      </c>
      <c r="B100" s="252"/>
      <c r="C100" s="252"/>
      <c r="D100" s="294">
        <v>222301.55799999999</v>
      </c>
      <c r="E100" s="294">
        <v>222301.55799999999</v>
      </c>
      <c r="F100" s="294">
        <v>260071</v>
      </c>
      <c r="G100" s="252"/>
      <c r="H100" s="252">
        <v>8189</v>
      </c>
    </row>
    <row r="101" spans="1:8" x14ac:dyDescent="0.25">
      <c r="A101" s="291" t="s">
        <v>2084</v>
      </c>
      <c r="B101" s="252"/>
      <c r="C101" s="252"/>
      <c r="D101" s="294"/>
      <c r="E101" s="294"/>
      <c r="F101" s="294"/>
      <c r="G101" s="252"/>
      <c r="H101" s="252"/>
    </row>
    <row r="102" spans="1:8" x14ac:dyDescent="0.25">
      <c r="A102" s="291" t="s">
        <v>2085</v>
      </c>
      <c r="B102" s="252">
        <v>8834</v>
      </c>
      <c r="C102" s="252"/>
      <c r="D102" s="294">
        <v>1617.9870000000001</v>
      </c>
      <c r="E102" s="294">
        <v>1617.9870000000001</v>
      </c>
      <c r="F102" s="294">
        <v>2245</v>
      </c>
      <c r="G102" s="252"/>
      <c r="H102" s="252">
        <v>9713</v>
      </c>
    </row>
    <row r="103" spans="1:8" x14ac:dyDescent="0.25">
      <c r="A103" s="291" t="s">
        <v>317</v>
      </c>
      <c r="B103" s="252"/>
      <c r="C103" s="252"/>
      <c r="D103" s="252"/>
      <c r="E103" s="295"/>
      <c r="F103" s="295">
        <v>262316</v>
      </c>
      <c r="G103" s="252"/>
      <c r="H103" s="252"/>
    </row>
    <row r="104" spans="1:8" x14ac:dyDescent="0.25">
      <c r="A104" s="393" t="s">
        <v>316</v>
      </c>
      <c r="B104" s="393"/>
      <c r="C104" s="393"/>
      <c r="D104" s="393"/>
      <c r="E104" s="393"/>
      <c r="F104" s="393"/>
      <c r="G104" s="393"/>
      <c r="H104" s="393"/>
    </row>
    <row r="105" spans="1:8" x14ac:dyDescent="0.25">
      <c r="A105" s="291" t="s">
        <v>2080</v>
      </c>
      <c r="B105" s="252"/>
      <c r="C105" s="252"/>
      <c r="D105" s="252"/>
      <c r="E105" s="252"/>
      <c r="F105" s="252"/>
      <c r="G105" s="252"/>
      <c r="H105" s="74"/>
    </row>
    <row r="106" spans="1:8" x14ac:dyDescent="0.25">
      <c r="A106" s="291" t="s">
        <v>2082</v>
      </c>
      <c r="B106" s="252"/>
      <c r="C106" s="252"/>
      <c r="D106" s="252"/>
      <c r="E106" s="252"/>
      <c r="F106" s="252"/>
      <c r="G106" s="252"/>
      <c r="H106" s="252"/>
    </row>
    <row r="107" spans="1:8" x14ac:dyDescent="0.25">
      <c r="A107" s="291" t="s">
        <v>2083</v>
      </c>
      <c r="B107" s="252"/>
      <c r="C107" s="252"/>
      <c r="D107" s="294">
        <v>252480.88699999999</v>
      </c>
      <c r="E107" s="294">
        <v>252480.88699999999</v>
      </c>
      <c r="F107" s="294">
        <v>294121</v>
      </c>
      <c r="G107" s="252"/>
      <c r="H107" s="74">
        <v>8154</v>
      </c>
    </row>
    <row r="108" spans="1:8" x14ac:dyDescent="0.25">
      <c r="A108" s="291" t="s">
        <v>2084</v>
      </c>
      <c r="B108" s="252"/>
      <c r="C108" s="252"/>
      <c r="D108" s="252"/>
      <c r="E108" s="252"/>
      <c r="F108" s="252"/>
      <c r="G108" s="252"/>
      <c r="H108" s="252"/>
    </row>
    <row r="109" spans="1:8" x14ac:dyDescent="0.25">
      <c r="A109" s="291" t="s">
        <v>2085</v>
      </c>
      <c r="B109" s="252">
        <v>8834</v>
      </c>
      <c r="C109" s="252"/>
      <c r="D109" s="294">
        <v>0</v>
      </c>
      <c r="E109" s="294"/>
      <c r="F109" s="294">
        <v>0</v>
      </c>
      <c r="G109" s="252"/>
      <c r="H109" s="252"/>
    </row>
    <row r="110" spans="1:8" x14ac:dyDescent="0.25">
      <c r="A110" s="291" t="s">
        <v>317</v>
      </c>
      <c r="B110" s="252"/>
      <c r="C110" s="252"/>
      <c r="D110" s="294"/>
      <c r="E110" s="296"/>
      <c r="F110" s="296">
        <v>294121</v>
      </c>
      <c r="G110" s="252"/>
      <c r="H110" s="252"/>
    </row>
    <row r="111" spans="1:8" x14ac:dyDescent="0.25">
      <c r="A111" s="393" t="s">
        <v>318</v>
      </c>
      <c r="B111" s="393"/>
      <c r="C111" s="393"/>
      <c r="D111" s="393"/>
      <c r="E111" s="393"/>
      <c r="F111" s="393"/>
      <c r="G111" s="393"/>
      <c r="H111" s="393"/>
    </row>
    <row r="112" spans="1:8" x14ac:dyDescent="0.25">
      <c r="A112" s="291" t="s">
        <v>2080</v>
      </c>
      <c r="B112" s="252"/>
      <c r="C112" s="252"/>
      <c r="D112" s="252"/>
      <c r="E112" s="252"/>
      <c r="F112" s="252"/>
      <c r="G112" s="252"/>
      <c r="H112" s="74"/>
    </row>
    <row r="113" spans="1:8" x14ac:dyDescent="0.25">
      <c r="A113" s="291" t="s">
        <v>2082</v>
      </c>
      <c r="B113" s="252"/>
      <c r="C113" s="252"/>
      <c r="D113" s="252"/>
      <c r="E113" s="252"/>
      <c r="F113" s="252"/>
      <c r="G113" s="252"/>
      <c r="H113" s="252"/>
    </row>
    <row r="114" spans="1:8" x14ac:dyDescent="0.25">
      <c r="A114" s="291" t="s">
        <v>2083</v>
      </c>
      <c r="B114" s="252"/>
      <c r="C114" s="252"/>
      <c r="D114" s="252">
        <v>278830.41100000002</v>
      </c>
      <c r="E114" s="252">
        <v>278830.41100000002</v>
      </c>
      <c r="F114" s="252">
        <v>324823</v>
      </c>
      <c r="G114" s="252"/>
      <c r="H114" s="252">
        <v>8155</v>
      </c>
    </row>
    <row r="115" spans="1:8" x14ac:dyDescent="0.25">
      <c r="A115" s="291" t="s">
        <v>2084</v>
      </c>
      <c r="B115" s="252"/>
      <c r="C115" s="252"/>
      <c r="D115" s="252"/>
      <c r="E115" s="252"/>
      <c r="F115" s="252"/>
      <c r="G115" s="252"/>
      <c r="H115" s="252"/>
    </row>
    <row r="116" spans="1:8" x14ac:dyDescent="0.25">
      <c r="A116" s="291" t="s">
        <v>2085</v>
      </c>
      <c r="B116" s="252">
        <v>8839</v>
      </c>
      <c r="C116" s="252"/>
      <c r="D116" s="252">
        <v>739.91300000000001</v>
      </c>
      <c r="E116" s="252">
        <v>739.91300000000001</v>
      </c>
      <c r="F116" s="252">
        <v>1010</v>
      </c>
      <c r="G116" s="252"/>
      <c r="H116" s="74">
        <v>9555</v>
      </c>
    </row>
    <row r="117" spans="1:8" x14ac:dyDescent="0.25">
      <c r="A117" s="291" t="s">
        <v>317</v>
      </c>
      <c r="B117" s="252"/>
      <c r="C117" s="252"/>
      <c r="D117" s="252"/>
      <c r="E117" s="295"/>
      <c r="F117" s="297">
        <v>325833</v>
      </c>
      <c r="G117" s="252"/>
      <c r="H117" s="252"/>
    </row>
    <row r="118" spans="1:8" x14ac:dyDescent="0.25">
      <c r="A118" s="393" t="s">
        <v>319</v>
      </c>
      <c r="B118" s="393"/>
      <c r="C118" s="393"/>
      <c r="D118" s="393"/>
      <c r="E118" s="393"/>
      <c r="F118" s="393"/>
      <c r="G118" s="393"/>
      <c r="H118" s="393"/>
    </row>
    <row r="119" spans="1:8" x14ac:dyDescent="0.25">
      <c r="A119" s="291" t="s">
        <v>2080</v>
      </c>
      <c r="B119" s="252"/>
      <c r="C119" s="252"/>
      <c r="D119" s="252"/>
      <c r="E119" s="252"/>
      <c r="F119" s="252"/>
      <c r="G119" s="252"/>
      <c r="H119" s="74"/>
    </row>
    <row r="120" spans="1:8" x14ac:dyDescent="0.25">
      <c r="A120" s="291" t="s">
        <v>2082</v>
      </c>
      <c r="B120" s="252"/>
      <c r="C120" s="252"/>
      <c r="D120" s="252"/>
      <c r="E120" s="252"/>
      <c r="F120" s="252"/>
      <c r="G120" s="252"/>
      <c r="H120" s="252"/>
    </row>
    <row r="121" spans="1:8" x14ac:dyDescent="0.25">
      <c r="A121" s="291" t="s">
        <v>2083</v>
      </c>
      <c r="B121" s="252"/>
      <c r="C121" s="252"/>
      <c r="D121" s="252">
        <v>264806.64799999999</v>
      </c>
      <c r="E121" s="252">
        <v>264806.64799999999</v>
      </c>
      <c r="F121" s="252">
        <v>308978</v>
      </c>
      <c r="G121" s="252"/>
      <c r="H121" s="252">
        <v>8168</v>
      </c>
    </row>
    <row r="122" spans="1:8" x14ac:dyDescent="0.25">
      <c r="A122" s="291" t="s">
        <v>2084</v>
      </c>
      <c r="B122" s="252"/>
      <c r="C122" s="252"/>
      <c r="D122" s="252"/>
      <c r="E122" s="252"/>
      <c r="F122" s="252"/>
      <c r="G122" s="252"/>
      <c r="H122" s="252"/>
    </row>
    <row r="123" spans="1:8" x14ac:dyDescent="0.25">
      <c r="A123" s="291" t="s">
        <v>2085</v>
      </c>
      <c r="B123" s="252">
        <v>8831</v>
      </c>
      <c r="C123" s="252"/>
      <c r="D123" s="252">
        <v>521.95699999999999</v>
      </c>
      <c r="E123" s="252">
        <v>521.95699999999999</v>
      </c>
      <c r="F123" s="252">
        <v>756</v>
      </c>
      <c r="G123" s="252"/>
      <c r="H123" s="252">
        <v>10139</v>
      </c>
    </row>
    <row r="124" spans="1:8" x14ac:dyDescent="0.25">
      <c r="A124" s="291" t="s">
        <v>317</v>
      </c>
      <c r="B124" s="252"/>
      <c r="C124" s="252"/>
      <c r="D124" s="252"/>
      <c r="E124" s="295"/>
      <c r="F124" s="295">
        <v>309734</v>
      </c>
      <c r="G124" s="252"/>
      <c r="H124" s="252"/>
    </row>
    <row r="126" spans="1:8" x14ac:dyDescent="0.25">
      <c r="A126" s="71" t="s">
        <v>1966</v>
      </c>
    </row>
    <row r="127" spans="1:8" x14ac:dyDescent="0.25">
      <c r="A127" s="393" t="s">
        <v>311</v>
      </c>
      <c r="B127" s="393" t="s">
        <v>2229</v>
      </c>
      <c r="C127" s="393" t="s">
        <v>2230</v>
      </c>
      <c r="D127" s="393" t="s">
        <v>312</v>
      </c>
      <c r="E127" s="393"/>
      <c r="F127" s="393"/>
      <c r="G127" s="393" t="s">
        <v>2231</v>
      </c>
      <c r="H127" s="393" t="s">
        <v>2232</v>
      </c>
    </row>
    <row r="128" spans="1:8" ht="25.5" x14ac:dyDescent="0.25">
      <c r="A128" s="393"/>
      <c r="B128" s="393"/>
      <c r="C128" s="393"/>
      <c r="D128" s="249" t="s">
        <v>613</v>
      </c>
      <c r="E128" s="393" t="s">
        <v>313</v>
      </c>
      <c r="F128" s="393"/>
      <c r="G128" s="393"/>
      <c r="H128" s="393"/>
    </row>
    <row r="129" spans="1:8" ht="15.75" x14ac:dyDescent="0.25">
      <c r="A129" s="393"/>
      <c r="B129" s="393"/>
      <c r="C129" s="393"/>
      <c r="D129" s="249" t="s">
        <v>2233</v>
      </c>
      <c r="E129" s="249" t="s">
        <v>314</v>
      </c>
      <c r="F129" s="249" t="s">
        <v>315</v>
      </c>
      <c r="G129" s="393"/>
      <c r="H129" s="393"/>
    </row>
    <row r="130" spans="1:8" x14ac:dyDescent="0.25">
      <c r="A130" s="394" t="s">
        <v>612</v>
      </c>
      <c r="B130" s="394"/>
      <c r="C130" s="394"/>
      <c r="D130" s="394"/>
      <c r="E130" s="394"/>
      <c r="F130" s="394"/>
      <c r="G130" s="394"/>
      <c r="H130" s="394"/>
    </row>
    <row r="131" spans="1:8" x14ac:dyDescent="0.25">
      <c r="A131" s="153" t="s">
        <v>2086</v>
      </c>
      <c r="B131" s="153"/>
      <c r="C131" s="153"/>
      <c r="D131" s="153"/>
      <c r="E131" s="154"/>
      <c r="F131" s="154"/>
      <c r="G131" s="153"/>
      <c r="H131" s="155"/>
    </row>
    <row r="132" spans="1:8" x14ac:dyDescent="0.25">
      <c r="A132" s="153" t="s">
        <v>2087</v>
      </c>
      <c r="B132" s="153"/>
      <c r="C132" s="156"/>
      <c r="D132" s="153"/>
      <c r="E132" s="210"/>
      <c r="F132" s="210"/>
      <c r="G132" s="153"/>
      <c r="H132" s="155"/>
    </row>
    <row r="133" spans="1:8" x14ac:dyDescent="0.25">
      <c r="A133" s="153" t="s">
        <v>2088</v>
      </c>
      <c r="B133" s="153"/>
      <c r="C133" s="156"/>
      <c r="D133" s="153"/>
      <c r="E133" s="210"/>
      <c r="F133" s="210"/>
      <c r="G133" s="153"/>
      <c r="H133" s="155"/>
    </row>
    <row r="134" spans="1:8" x14ac:dyDescent="0.25">
      <c r="A134" s="153" t="s">
        <v>2089</v>
      </c>
      <c r="B134" s="153"/>
      <c r="C134" s="156"/>
      <c r="D134" s="153"/>
      <c r="E134" s="210"/>
      <c r="F134" s="210"/>
      <c r="G134" s="153"/>
      <c r="H134" s="155"/>
    </row>
    <row r="135" spans="1:8" x14ac:dyDescent="0.25">
      <c r="A135" s="153" t="s">
        <v>751</v>
      </c>
      <c r="B135" s="153"/>
      <c r="C135" s="156"/>
      <c r="D135" s="153"/>
      <c r="E135" s="210"/>
      <c r="F135" s="210"/>
      <c r="G135" s="153"/>
      <c r="H135" s="155"/>
    </row>
    <row r="136" spans="1:8" x14ac:dyDescent="0.25">
      <c r="A136" s="153" t="s">
        <v>2090</v>
      </c>
      <c r="B136" s="153"/>
      <c r="C136" s="156"/>
      <c r="D136" s="153"/>
      <c r="E136" s="210"/>
      <c r="F136" s="210"/>
      <c r="G136" s="153"/>
      <c r="H136" s="155"/>
    </row>
    <row r="137" spans="1:8" x14ac:dyDescent="0.25">
      <c r="A137" s="153" t="s">
        <v>317</v>
      </c>
      <c r="B137" s="153"/>
      <c r="C137" s="153"/>
      <c r="D137" s="153"/>
      <c r="E137" s="157"/>
      <c r="F137" s="157"/>
      <c r="G137" s="153"/>
      <c r="H137" s="153"/>
    </row>
    <row r="138" spans="1:8" x14ac:dyDescent="0.25">
      <c r="A138" s="393" t="s">
        <v>320</v>
      </c>
      <c r="B138" s="393"/>
      <c r="C138" s="393"/>
      <c r="D138" s="393"/>
      <c r="E138" s="393"/>
      <c r="F138" s="393"/>
      <c r="G138" s="393"/>
      <c r="H138" s="393"/>
    </row>
    <row r="139" spans="1:8" x14ac:dyDescent="0.25">
      <c r="A139" s="291" t="s">
        <v>2086</v>
      </c>
      <c r="B139" s="74" t="s">
        <v>2081</v>
      </c>
      <c r="C139" s="74">
        <v>821942</v>
      </c>
      <c r="D139" s="74">
        <v>821942</v>
      </c>
      <c r="E139" s="74"/>
      <c r="F139" s="74"/>
      <c r="G139" s="74" t="s">
        <v>2081</v>
      </c>
      <c r="H139" s="74">
        <v>8181</v>
      </c>
    </row>
    <row r="140" spans="1:8" x14ac:dyDescent="0.25">
      <c r="A140" s="291" t="s">
        <v>2087</v>
      </c>
      <c r="B140" s="74" t="s">
        <v>2081</v>
      </c>
      <c r="C140" s="74">
        <v>670</v>
      </c>
      <c r="D140" s="74">
        <v>670</v>
      </c>
      <c r="E140" s="74"/>
      <c r="F140" s="74"/>
      <c r="G140" s="74" t="s">
        <v>2081</v>
      </c>
      <c r="H140" s="74">
        <v>11834</v>
      </c>
    </row>
    <row r="141" spans="1:8" x14ac:dyDescent="0.25">
      <c r="A141" s="291" t="s">
        <v>2088</v>
      </c>
      <c r="B141" s="74" t="s">
        <v>2081</v>
      </c>
      <c r="C141" s="74">
        <v>0</v>
      </c>
      <c r="D141" s="74">
        <v>0</v>
      </c>
      <c r="E141" s="74"/>
      <c r="F141" s="74"/>
      <c r="G141" s="74" t="s">
        <v>2081</v>
      </c>
      <c r="H141" s="74" t="s">
        <v>2081</v>
      </c>
    </row>
    <row r="142" spans="1:8" x14ac:dyDescent="0.25">
      <c r="A142" s="291" t="s">
        <v>2089</v>
      </c>
      <c r="B142" s="74" t="s">
        <v>2081</v>
      </c>
      <c r="C142" s="74">
        <v>0</v>
      </c>
      <c r="D142" s="74">
        <v>0</v>
      </c>
      <c r="E142" s="74"/>
      <c r="F142" s="74"/>
      <c r="G142" s="74" t="s">
        <v>2081</v>
      </c>
      <c r="H142" s="74" t="s">
        <v>2081</v>
      </c>
    </row>
    <row r="143" spans="1:8" x14ac:dyDescent="0.25">
      <c r="A143" s="291" t="s">
        <v>751</v>
      </c>
      <c r="B143" s="74">
        <v>6153</v>
      </c>
      <c r="C143" s="74" t="s">
        <v>2081</v>
      </c>
      <c r="D143" s="74">
        <v>91</v>
      </c>
      <c r="E143" s="74"/>
      <c r="F143" s="74"/>
      <c r="G143" s="74">
        <v>6062</v>
      </c>
      <c r="H143" s="74">
        <v>9793</v>
      </c>
    </row>
    <row r="144" spans="1:8" x14ac:dyDescent="0.25">
      <c r="A144" s="291" t="s">
        <v>2090</v>
      </c>
      <c r="B144" s="74" t="s">
        <v>2081</v>
      </c>
      <c r="C144" s="74">
        <v>0</v>
      </c>
      <c r="D144" s="74">
        <v>0</v>
      </c>
      <c r="E144" s="74"/>
      <c r="F144" s="74"/>
      <c r="G144" s="74" t="s">
        <v>2081</v>
      </c>
      <c r="H144" s="74" t="s">
        <v>2081</v>
      </c>
    </row>
    <row r="145" spans="1:8" x14ac:dyDescent="0.25">
      <c r="A145" s="291" t="s">
        <v>317</v>
      </c>
      <c r="B145" s="74" t="s">
        <v>2081</v>
      </c>
      <c r="C145" s="74" t="s">
        <v>2081</v>
      </c>
      <c r="D145" s="74" t="s">
        <v>2081</v>
      </c>
      <c r="E145" s="297" t="s">
        <v>2081</v>
      </c>
      <c r="F145" s="297"/>
      <c r="G145" s="74" t="s">
        <v>2081</v>
      </c>
      <c r="H145" s="74" t="s">
        <v>2081</v>
      </c>
    </row>
    <row r="146" spans="1:8" x14ac:dyDescent="0.25">
      <c r="A146" s="393" t="s">
        <v>316</v>
      </c>
      <c r="B146" s="393"/>
      <c r="C146" s="393"/>
      <c r="D146" s="393"/>
      <c r="E146" s="393"/>
      <c r="F146" s="393"/>
      <c r="G146" s="393"/>
      <c r="H146" s="393"/>
    </row>
    <row r="147" spans="1:8" x14ac:dyDescent="0.25">
      <c r="A147" s="291" t="s">
        <v>2086</v>
      </c>
      <c r="B147" s="74">
        <v>0</v>
      </c>
      <c r="C147" s="74">
        <v>741656</v>
      </c>
      <c r="D147" s="74">
        <v>741656</v>
      </c>
      <c r="E147" s="74"/>
      <c r="F147" s="74"/>
      <c r="G147" s="74">
        <v>0</v>
      </c>
      <c r="H147" s="74">
        <v>8133</v>
      </c>
    </row>
    <row r="148" spans="1:8" x14ac:dyDescent="0.25">
      <c r="A148" s="291" t="s">
        <v>2087</v>
      </c>
      <c r="B148" s="74">
        <v>0</v>
      </c>
      <c r="C148" s="74">
        <v>511</v>
      </c>
      <c r="D148" s="74">
        <v>511</v>
      </c>
      <c r="E148" s="74"/>
      <c r="F148" s="74"/>
      <c r="G148" s="74">
        <v>0</v>
      </c>
      <c r="H148" s="74">
        <v>8025</v>
      </c>
    </row>
    <row r="149" spans="1:8" x14ac:dyDescent="0.25">
      <c r="A149" s="291" t="s">
        <v>2088</v>
      </c>
      <c r="B149" s="74">
        <v>0</v>
      </c>
      <c r="C149" s="74">
        <v>99957</v>
      </c>
      <c r="D149" s="74">
        <v>99957</v>
      </c>
      <c r="E149" s="74"/>
      <c r="F149" s="74"/>
      <c r="G149" s="74">
        <v>0</v>
      </c>
      <c r="H149" s="74">
        <v>8060</v>
      </c>
    </row>
    <row r="150" spans="1:8" x14ac:dyDescent="0.25">
      <c r="A150" s="291" t="s">
        <v>2089</v>
      </c>
      <c r="B150" s="74">
        <v>0</v>
      </c>
      <c r="C150" s="74">
        <v>812</v>
      </c>
      <c r="D150" s="74">
        <v>812</v>
      </c>
      <c r="E150" s="74"/>
      <c r="F150" s="74"/>
      <c r="G150" s="74">
        <v>0</v>
      </c>
      <c r="H150" s="74">
        <v>9418</v>
      </c>
    </row>
    <row r="151" spans="1:8" x14ac:dyDescent="0.25">
      <c r="A151" s="291" t="s">
        <v>751</v>
      </c>
      <c r="B151" s="74" t="s">
        <v>198</v>
      </c>
      <c r="C151" s="74">
        <v>115</v>
      </c>
      <c r="D151" s="74">
        <v>115</v>
      </c>
      <c r="E151" s="74"/>
      <c r="F151" s="74"/>
      <c r="G151" s="74">
        <v>6153</v>
      </c>
      <c r="H151" s="74">
        <v>9287</v>
      </c>
    </row>
    <row r="152" spans="1:8" x14ac:dyDescent="0.25">
      <c r="A152" s="291" t="s">
        <v>2090</v>
      </c>
      <c r="B152" s="74">
        <v>0</v>
      </c>
      <c r="C152" s="74">
        <v>0</v>
      </c>
      <c r="D152" s="74">
        <v>0</v>
      </c>
      <c r="E152" s="74"/>
      <c r="F152" s="74"/>
      <c r="G152" s="74">
        <v>0</v>
      </c>
      <c r="H152" s="74" t="s">
        <v>2081</v>
      </c>
    </row>
    <row r="153" spans="1:8" x14ac:dyDescent="0.25">
      <c r="A153" s="291" t="s">
        <v>317</v>
      </c>
      <c r="B153" s="74" t="s">
        <v>2081</v>
      </c>
      <c r="C153" s="74" t="s">
        <v>2081</v>
      </c>
      <c r="D153" s="74" t="s">
        <v>2081</v>
      </c>
      <c r="E153" s="297"/>
      <c r="F153" s="297"/>
      <c r="G153" s="74" t="s">
        <v>2081</v>
      </c>
      <c r="H153" s="74" t="s">
        <v>2081</v>
      </c>
    </row>
    <row r="154" spans="1:8" x14ac:dyDescent="0.25">
      <c r="A154" s="393" t="s">
        <v>318</v>
      </c>
      <c r="B154" s="393"/>
      <c r="C154" s="393"/>
      <c r="D154" s="393"/>
      <c r="E154" s="393"/>
      <c r="F154" s="393"/>
      <c r="G154" s="393"/>
      <c r="H154" s="393"/>
    </row>
    <row r="155" spans="1:8" x14ac:dyDescent="0.25">
      <c r="A155" s="291" t="s">
        <v>2086</v>
      </c>
      <c r="B155" s="74">
        <v>0</v>
      </c>
      <c r="C155" s="74">
        <v>726702</v>
      </c>
      <c r="D155" s="74">
        <v>726702</v>
      </c>
      <c r="E155" s="74"/>
      <c r="F155" s="74"/>
      <c r="G155" s="74">
        <v>0</v>
      </c>
      <c r="H155" s="74">
        <v>8137</v>
      </c>
    </row>
    <row r="156" spans="1:8" x14ac:dyDescent="0.25">
      <c r="A156" s="291" t="s">
        <v>2087</v>
      </c>
      <c r="B156" s="74">
        <v>0</v>
      </c>
      <c r="C156" s="74">
        <v>0</v>
      </c>
      <c r="D156" s="74">
        <v>0</v>
      </c>
      <c r="E156" s="74"/>
      <c r="F156" s="74"/>
      <c r="G156" s="74">
        <v>0</v>
      </c>
      <c r="H156" s="74" t="s">
        <v>2081</v>
      </c>
    </row>
    <row r="157" spans="1:8" x14ac:dyDescent="0.25">
      <c r="A157" s="291" t="s">
        <v>2088</v>
      </c>
      <c r="B157" s="74">
        <v>0</v>
      </c>
      <c r="C157" s="74">
        <v>88791</v>
      </c>
      <c r="D157" s="74">
        <v>88791</v>
      </c>
      <c r="E157" s="74"/>
      <c r="F157" s="74"/>
      <c r="G157" s="74">
        <v>0</v>
      </c>
      <c r="H157" s="74">
        <v>8088</v>
      </c>
    </row>
    <row r="158" spans="1:8" x14ac:dyDescent="0.25">
      <c r="A158" s="291" t="s">
        <v>2089</v>
      </c>
      <c r="B158" s="74">
        <v>0</v>
      </c>
      <c r="C158" s="74">
        <v>9798</v>
      </c>
      <c r="D158" s="74">
        <v>9798</v>
      </c>
      <c r="E158" s="74"/>
      <c r="F158" s="74"/>
      <c r="G158" s="74">
        <v>0</v>
      </c>
      <c r="H158" s="74">
        <v>9351</v>
      </c>
    </row>
    <row r="159" spans="1:8" x14ac:dyDescent="0.25">
      <c r="A159" s="291" t="s">
        <v>751</v>
      </c>
      <c r="B159" s="74">
        <v>0</v>
      </c>
      <c r="C159" s="74">
        <v>97</v>
      </c>
      <c r="D159" s="74">
        <v>97</v>
      </c>
      <c r="E159" s="74"/>
      <c r="F159" s="74"/>
      <c r="G159" s="74">
        <v>0</v>
      </c>
      <c r="H159" s="74">
        <v>9601</v>
      </c>
    </row>
    <row r="160" spans="1:8" x14ac:dyDescent="0.25">
      <c r="A160" s="291" t="s">
        <v>2090</v>
      </c>
      <c r="B160" s="74">
        <v>0</v>
      </c>
      <c r="C160" s="74">
        <v>0</v>
      </c>
      <c r="D160" s="74">
        <v>0</v>
      </c>
      <c r="E160" s="74"/>
      <c r="F160" s="74"/>
      <c r="G160" s="74">
        <v>0</v>
      </c>
      <c r="H160" s="74" t="s">
        <v>2081</v>
      </c>
    </row>
    <row r="161" spans="1:8" x14ac:dyDescent="0.25">
      <c r="A161" s="291" t="s">
        <v>317</v>
      </c>
      <c r="B161" s="74" t="s">
        <v>2081</v>
      </c>
      <c r="C161" s="74" t="s">
        <v>2081</v>
      </c>
      <c r="D161" s="74" t="s">
        <v>2081</v>
      </c>
      <c r="E161" s="297"/>
      <c r="F161" s="297"/>
      <c r="G161" s="74" t="s">
        <v>2081</v>
      </c>
      <c r="H161" s="74" t="s">
        <v>2081</v>
      </c>
    </row>
    <row r="162" spans="1:8" x14ac:dyDescent="0.25">
      <c r="A162" s="393" t="s">
        <v>319</v>
      </c>
      <c r="B162" s="393"/>
      <c r="C162" s="393"/>
      <c r="D162" s="393"/>
      <c r="E162" s="393"/>
      <c r="F162" s="393"/>
      <c r="G162" s="393"/>
      <c r="H162" s="393"/>
    </row>
    <row r="163" spans="1:8" x14ac:dyDescent="0.25">
      <c r="A163" s="291" t="s">
        <v>2086</v>
      </c>
      <c r="B163" s="74">
        <v>0</v>
      </c>
      <c r="C163" s="74">
        <v>794950</v>
      </c>
      <c r="D163" s="74">
        <v>794950</v>
      </c>
      <c r="E163" s="74"/>
      <c r="F163" s="74"/>
      <c r="G163" s="74">
        <v>0</v>
      </c>
      <c r="H163" s="74">
        <v>8138</v>
      </c>
    </row>
    <row r="164" spans="1:8" x14ac:dyDescent="0.25">
      <c r="A164" s="291" t="s">
        <v>2087</v>
      </c>
      <c r="B164" s="74">
        <v>0</v>
      </c>
      <c r="C164" s="74">
        <v>0</v>
      </c>
      <c r="D164" s="74">
        <v>0</v>
      </c>
      <c r="E164" s="74"/>
      <c r="F164" s="74"/>
      <c r="G164" s="74">
        <v>0</v>
      </c>
      <c r="H164" s="74" t="s">
        <v>2081</v>
      </c>
    </row>
    <row r="165" spans="1:8" x14ac:dyDescent="0.25">
      <c r="A165" s="291" t="s">
        <v>2088</v>
      </c>
      <c r="B165" s="74">
        <v>0</v>
      </c>
      <c r="C165" s="74">
        <v>10550</v>
      </c>
      <c r="D165" s="74">
        <v>10550</v>
      </c>
      <c r="E165" s="74"/>
      <c r="F165" s="74"/>
      <c r="G165" s="74">
        <v>0</v>
      </c>
      <c r="H165" s="74">
        <v>8101</v>
      </c>
    </row>
    <row r="166" spans="1:8" x14ac:dyDescent="0.25">
      <c r="A166" s="291" t="s">
        <v>2089</v>
      </c>
      <c r="B166" s="74">
        <v>0</v>
      </c>
      <c r="C166" s="74">
        <v>18090</v>
      </c>
      <c r="D166" s="74">
        <v>18090</v>
      </c>
      <c r="E166" s="74"/>
      <c r="F166" s="74"/>
      <c r="G166" s="74">
        <v>0</v>
      </c>
      <c r="H166" s="74">
        <v>12255</v>
      </c>
    </row>
    <row r="167" spans="1:8" x14ac:dyDescent="0.25">
      <c r="A167" s="291" t="s">
        <v>751</v>
      </c>
      <c r="B167" s="74">
        <v>0</v>
      </c>
      <c r="C167" s="74">
        <v>0</v>
      </c>
      <c r="D167" s="74">
        <v>0</v>
      </c>
      <c r="E167" s="74"/>
      <c r="F167" s="74"/>
      <c r="G167" s="74">
        <v>0</v>
      </c>
      <c r="H167" s="74" t="s">
        <v>2081</v>
      </c>
    </row>
    <row r="168" spans="1:8" x14ac:dyDescent="0.25">
      <c r="A168" s="291" t="s">
        <v>2090</v>
      </c>
      <c r="B168" s="74">
        <v>0</v>
      </c>
      <c r="C168" s="74">
        <v>20</v>
      </c>
      <c r="D168" s="74">
        <v>20</v>
      </c>
      <c r="E168" s="74"/>
      <c r="F168" s="74"/>
      <c r="G168" s="74">
        <v>0</v>
      </c>
      <c r="H168" s="74">
        <v>10500</v>
      </c>
    </row>
    <row r="169" spans="1:8" x14ac:dyDescent="0.25">
      <c r="A169" s="291" t="s">
        <v>317</v>
      </c>
      <c r="B169" s="74" t="s">
        <v>2081</v>
      </c>
      <c r="C169" s="74" t="s">
        <v>2081</v>
      </c>
      <c r="D169" s="74" t="s">
        <v>2081</v>
      </c>
      <c r="E169" s="297"/>
      <c r="F169" s="297"/>
      <c r="G169" s="74" t="s">
        <v>2081</v>
      </c>
      <c r="H169" s="74" t="s">
        <v>2081</v>
      </c>
    </row>
  </sheetData>
  <mergeCells count="50">
    <mergeCell ref="A162:H162"/>
    <mergeCell ref="H127:H129"/>
    <mergeCell ref="E128:F128"/>
    <mergeCell ref="A130:H130"/>
    <mergeCell ref="A138:H138"/>
    <mergeCell ref="A146:H146"/>
    <mergeCell ref="A154:H154"/>
    <mergeCell ref="A127:A129"/>
    <mergeCell ref="B127:B129"/>
    <mergeCell ref="C127:C129"/>
    <mergeCell ref="D127:F127"/>
    <mergeCell ref="G127:G129"/>
    <mergeCell ref="A90:H90"/>
    <mergeCell ref="A97:H97"/>
    <mergeCell ref="A104:H104"/>
    <mergeCell ref="A111:H111"/>
    <mergeCell ref="A118:H118"/>
    <mergeCell ref="A69:H69"/>
    <mergeCell ref="A77:H77"/>
    <mergeCell ref="A87:A89"/>
    <mergeCell ref="B87:B89"/>
    <mergeCell ref="C87:C89"/>
    <mergeCell ref="D87:F87"/>
    <mergeCell ref="G87:G89"/>
    <mergeCell ref="H87:H89"/>
    <mergeCell ref="E88:F88"/>
    <mergeCell ref="A61:H61"/>
    <mergeCell ref="A5:H5"/>
    <mergeCell ref="A12:H12"/>
    <mergeCell ref="A19:H19"/>
    <mergeCell ref="A26:H26"/>
    <mergeCell ref="A33:H33"/>
    <mergeCell ref="A42:A44"/>
    <mergeCell ref="B42:B44"/>
    <mergeCell ref="C42:C44"/>
    <mergeCell ref="D42:F42"/>
    <mergeCell ref="G42:G44"/>
    <mergeCell ref="H42:H44"/>
    <mergeCell ref="D43:D44"/>
    <mergeCell ref="E43:F43"/>
    <mergeCell ref="A45:H45"/>
    <mergeCell ref="A53:H53"/>
    <mergeCell ref="H2:H4"/>
    <mergeCell ref="D3:D4"/>
    <mergeCell ref="E3:F3"/>
    <mergeCell ref="A2:A4"/>
    <mergeCell ref="B2:B4"/>
    <mergeCell ref="C2:C4"/>
    <mergeCell ref="D2:F2"/>
    <mergeCell ref="G2:G4"/>
  </mergeCells>
  <hyperlinks>
    <hyperlink ref="K1" location="'Приложение 2 (ТЭЦ)'!A1" display="Приложение 2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J71"/>
  <sheetViews>
    <sheetView workbookViewId="0">
      <selection activeCell="E12" sqref="E12"/>
    </sheetView>
  </sheetViews>
  <sheetFormatPr defaultColWidth="9.140625" defaultRowHeight="12.75" x14ac:dyDescent="0.2"/>
  <cols>
    <col min="1" max="1" width="33.7109375" style="1" customWidth="1"/>
    <col min="2" max="2" width="11.7109375" style="54" customWidth="1"/>
    <col min="3" max="3" width="9.28515625" style="1" bestFit="1" customWidth="1"/>
    <col min="4" max="4" width="11.42578125" style="1" bestFit="1" customWidth="1"/>
    <col min="5" max="6" width="9.28515625" style="1" bestFit="1" customWidth="1"/>
    <col min="7" max="16384" width="9.140625" style="1"/>
  </cols>
  <sheetData>
    <row r="1" spans="1:10" ht="15" x14ac:dyDescent="0.2">
      <c r="A1" s="5" t="s">
        <v>486</v>
      </c>
      <c r="I1" s="12" t="s">
        <v>19</v>
      </c>
      <c r="J1" s="165" t="s">
        <v>189</v>
      </c>
    </row>
    <row r="2" spans="1:10" x14ac:dyDescent="0.2">
      <c r="A2" s="5"/>
    </row>
    <row r="3" spans="1:10" x14ac:dyDescent="0.2">
      <c r="A3" s="5" t="s">
        <v>1967</v>
      </c>
    </row>
    <row r="4" spans="1:10" x14ac:dyDescent="0.2">
      <c r="A4" s="19" t="s">
        <v>252</v>
      </c>
      <c r="B4" s="19" t="s">
        <v>112</v>
      </c>
      <c r="C4" s="110">
        <v>2017</v>
      </c>
      <c r="D4" s="110">
        <v>2018</v>
      </c>
      <c r="E4" s="110">
        <v>2019</v>
      </c>
      <c r="F4" s="110">
        <v>2020</v>
      </c>
      <c r="G4" s="110">
        <v>2021</v>
      </c>
    </row>
    <row r="5" spans="1:10" x14ac:dyDescent="0.2">
      <c r="A5" s="85" t="s">
        <v>321</v>
      </c>
      <c r="B5" s="19" t="s">
        <v>322</v>
      </c>
      <c r="C5" s="252">
        <v>396.42</v>
      </c>
      <c r="D5" s="252">
        <v>421.97500000000002</v>
      </c>
      <c r="E5" s="252">
        <v>401.32399999999996</v>
      </c>
      <c r="F5" s="298">
        <v>362.08100000000002</v>
      </c>
      <c r="G5" s="110"/>
    </row>
    <row r="6" spans="1:10" ht="25.5" x14ac:dyDescent="0.2">
      <c r="A6" s="85" t="s">
        <v>323</v>
      </c>
      <c r="B6" s="19" t="s">
        <v>322</v>
      </c>
      <c r="C6" s="252">
        <v>79.847999999999999</v>
      </c>
      <c r="D6" s="252">
        <v>81.489999999999995</v>
      </c>
      <c r="E6" s="252">
        <v>74.027000000000015</v>
      </c>
      <c r="F6" s="298">
        <v>70.390999999999991</v>
      </c>
      <c r="G6" s="110"/>
    </row>
    <row r="7" spans="1:10" x14ac:dyDescent="0.2">
      <c r="A7" s="85" t="s">
        <v>324</v>
      </c>
      <c r="B7" s="19" t="s">
        <v>322</v>
      </c>
      <c r="C7" s="252">
        <v>31.053000000000001</v>
      </c>
      <c r="D7" s="252">
        <v>30.971</v>
      </c>
      <c r="E7" s="252">
        <v>29.486000000000001</v>
      </c>
      <c r="F7" s="298">
        <v>29.01</v>
      </c>
      <c r="G7" s="110"/>
    </row>
    <row r="8" spans="1:10" ht="25.5" x14ac:dyDescent="0.2">
      <c r="A8" s="85" t="s">
        <v>325</v>
      </c>
      <c r="B8" s="19" t="s">
        <v>322</v>
      </c>
      <c r="C8" s="252">
        <v>316.572</v>
      </c>
      <c r="D8" s="252">
        <v>340.48500000000001</v>
      </c>
      <c r="E8" s="252">
        <v>327.29699999999991</v>
      </c>
      <c r="F8" s="298">
        <v>291.69000000000005</v>
      </c>
      <c r="G8" s="110"/>
    </row>
    <row r="9" spans="1:10" ht="25.5" x14ac:dyDescent="0.2">
      <c r="A9" s="85" t="s">
        <v>326</v>
      </c>
      <c r="B9" s="19" t="s">
        <v>255</v>
      </c>
      <c r="C9" s="252">
        <v>1295.817</v>
      </c>
      <c r="D9" s="252">
        <v>1337.2719999999999</v>
      </c>
      <c r="E9" s="252">
        <v>1206.5439999999999</v>
      </c>
      <c r="F9" s="298">
        <v>1102.566</v>
      </c>
      <c r="G9" s="110"/>
    </row>
    <row r="10" spans="1:10" x14ac:dyDescent="0.2">
      <c r="A10" s="85" t="s">
        <v>327</v>
      </c>
      <c r="B10" s="19" t="s">
        <v>255</v>
      </c>
      <c r="C10" s="252">
        <v>0</v>
      </c>
      <c r="D10" s="252">
        <v>0</v>
      </c>
      <c r="E10" s="252">
        <v>0</v>
      </c>
      <c r="F10" s="298">
        <v>0</v>
      </c>
      <c r="G10" s="110"/>
    </row>
    <row r="11" spans="1:10" x14ac:dyDescent="0.2">
      <c r="A11" s="85" t="s">
        <v>328</v>
      </c>
      <c r="B11" s="19" t="s">
        <v>255</v>
      </c>
      <c r="C11" s="252">
        <v>1137.4650000000001</v>
      </c>
      <c r="D11" s="252">
        <v>1205.0299999999997</v>
      </c>
      <c r="E11" s="252">
        <v>1069.1469999999999</v>
      </c>
      <c r="F11" s="298">
        <v>1017.576</v>
      </c>
      <c r="G11" s="110"/>
    </row>
    <row r="12" spans="1:10" x14ac:dyDescent="0.2">
      <c r="A12" s="85" t="s">
        <v>329</v>
      </c>
      <c r="B12" s="19" t="s">
        <v>255</v>
      </c>
      <c r="C12" s="252">
        <v>1154.4739999999999</v>
      </c>
      <c r="D12" s="252">
        <v>1162.415</v>
      </c>
      <c r="E12" s="252">
        <v>1058.5250000000001</v>
      </c>
      <c r="F12" s="298">
        <v>1054.578</v>
      </c>
      <c r="G12" s="110"/>
    </row>
    <row r="13" spans="1:10" x14ac:dyDescent="0.2">
      <c r="A13" s="85" t="s">
        <v>330</v>
      </c>
      <c r="B13" s="19" t="s">
        <v>255</v>
      </c>
      <c r="C13" s="252">
        <v>0</v>
      </c>
      <c r="D13" s="252">
        <v>0</v>
      </c>
      <c r="E13" s="252">
        <v>0</v>
      </c>
      <c r="F13" s="298">
        <v>0</v>
      </c>
      <c r="G13" s="110"/>
    </row>
    <row r="14" spans="1:10" x14ac:dyDescent="0.2">
      <c r="A14" s="85" t="s">
        <v>357</v>
      </c>
      <c r="B14" s="19" t="s">
        <v>255</v>
      </c>
      <c r="C14" s="252" t="s">
        <v>198</v>
      </c>
      <c r="D14" s="252" t="s">
        <v>198</v>
      </c>
      <c r="E14" s="252" t="s">
        <v>198</v>
      </c>
      <c r="F14" s="298" t="s">
        <v>198</v>
      </c>
      <c r="G14" s="110"/>
    </row>
    <row r="15" spans="1:10" x14ac:dyDescent="0.2">
      <c r="A15" s="85" t="s">
        <v>331</v>
      </c>
      <c r="B15" s="19" t="s">
        <v>255</v>
      </c>
      <c r="C15" s="252">
        <v>2.5300000000000002</v>
      </c>
      <c r="D15" s="252">
        <v>0</v>
      </c>
      <c r="E15" s="252">
        <v>0</v>
      </c>
      <c r="F15" s="298">
        <v>0</v>
      </c>
      <c r="G15" s="110"/>
    </row>
    <row r="16" spans="1:10" ht="51" x14ac:dyDescent="0.2">
      <c r="A16" s="85" t="s">
        <v>332</v>
      </c>
      <c r="B16" s="19" t="s">
        <v>333</v>
      </c>
      <c r="C16" s="252">
        <v>1252.5999999999999</v>
      </c>
      <c r="D16" s="252">
        <v>1242.3</v>
      </c>
      <c r="E16" s="252">
        <v>1284.2</v>
      </c>
      <c r="F16" s="298">
        <v>1203.4000000000001</v>
      </c>
      <c r="G16" s="110"/>
    </row>
    <row r="17" spans="1:7" ht="76.5" x14ac:dyDescent="0.2">
      <c r="A17" s="85" t="s">
        <v>334</v>
      </c>
      <c r="B17" s="19" t="s">
        <v>255</v>
      </c>
      <c r="C17" s="252" t="s">
        <v>198</v>
      </c>
      <c r="D17" s="252" t="s">
        <v>198</v>
      </c>
      <c r="E17" s="252" t="s">
        <v>198</v>
      </c>
      <c r="F17" s="299" t="s">
        <v>198</v>
      </c>
      <c r="G17" s="110"/>
    </row>
    <row r="18" spans="1:7" x14ac:dyDescent="0.2">
      <c r="A18" s="85" t="s">
        <v>335</v>
      </c>
      <c r="B18" s="19" t="s">
        <v>255</v>
      </c>
      <c r="C18" s="252" t="s">
        <v>198</v>
      </c>
      <c r="D18" s="252" t="s">
        <v>198</v>
      </c>
      <c r="E18" s="252" t="s">
        <v>198</v>
      </c>
      <c r="F18" s="299" t="s">
        <v>198</v>
      </c>
      <c r="G18" s="110"/>
    </row>
    <row r="19" spans="1:7" x14ac:dyDescent="0.2">
      <c r="A19" s="85" t="s">
        <v>336</v>
      </c>
      <c r="B19" s="19" t="s">
        <v>255</v>
      </c>
      <c r="C19" s="252" t="s">
        <v>198</v>
      </c>
      <c r="D19" s="252" t="s">
        <v>198</v>
      </c>
      <c r="E19" s="252" t="s">
        <v>198</v>
      </c>
      <c r="F19" s="299" t="s">
        <v>198</v>
      </c>
      <c r="G19" s="110"/>
    </row>
    <row r="20" spans="1:7" ht="25.5" x14ac:dyDescent="0.2">
      <c r="A20" s="85" t="s">
        <v>337</v>
      </c>
      <c r="B20" s="19" t="s">
        <v>255</v>
      </c>
      <c r="C20" s="276">
        <v>496.56</v>
      </c>
      <c r="D20" s="276">
        <v>524.221</v>
      </c>
      <c r="E20" s="276">
        <v>515.36599999999999</v>
      </c>
      <c r="F20" s="300">
        <v>435.74400000000003</v>
      </c>
      <c r="G20" s="110"/>
    </row>
    <row r="21" spans="1:7" ht="25.5" x14ac:dyDescent="0.2">
      <c r="A21" s="85" t="s">
        <v>338</v>
      </c>
      <c r="B21" s="19" t="s">
        <v>255</v>
      </c>
      <c r="C21" s="252">
        <v>98.988</v>
      </c>
      <c r="D21" s="252">
        <v>90.602000000000004</v>
      </c>
      <c r="E21" s="252">
        <v>80.587000000000003</v>
      </c>
      <c r="F21" s="298">
        <v>71.930999999999997</v>
      </c>
      <c r="G21" s="110"/>
    </row>
    <row r="22" spans="1:7" ht="38.25" x14ac:dyDescent="0.2">
      <c r="A22" s="85" t="s">
        <v>339</v>
      </c>
      <c r="B22" s="19" t="s">
        <v>333</v>
      </c>
      <c r="C22" s="252">
        <v>1294.5999999999999</v>
      </c>
      <c r="D22" s="252">
        <v>1285.9000000000001</v>
      </c>
      <c r="E22" s="252">
        <v>1326.6</v>
      </c>
      <c r="F22" s="298">
        <v>1244.9000000000001</v>
      </c>
      <c r="G22" s="110"/>
    </row>
    <row r="23" spans="1:7" ht="25.5" x14ac:dyDescent="0.2">
      <c r="A23" s="85" t="s">
        <v>340</v>
      </c>
      <c r="B23" s="19" t="s">
        <v>341</v>
      </c>
      <c r="C23" s="252">
        <v>227.76</v>
      </c>
      <c r="D23" s="252">
        <v>229.03</v>
      </c>
      <c r="E23" s="252">
        <v>264.61</v>
      </c>
      <c r="F23" s="298">
        <v>257.25</v>
      </c>
      <c r="G23" s="110"/>
    </row>
    <row r="24" spans="1:7" ht="38.25" x14ac:dyDescent="0.2">
      <c r="A24" s="85" t="s">
        <v>342</v>
      </c>
      <c r="B24" s="19" t="s">
        <v>129</v>
      </c>
      <c r="C24" s="252">
        <v>89</v>
      </c>
      <c r="D24" s="252">
        <v>86.924350468715417</v>
      </c>
      <c r="E24" s="252">
        <v>87.7</v>
      </c>
      <c r="F24" s="298">
        <v>95.7</v>
      </c>
      <c r="G24" s="110"/>
    </row>
    <row r="25" spans="1:7" ht="25.5" x14ac:dyDescent="0.2">
      <c r="A25" s="85" t="s">
        <v>343</v>
      </c>
      <c r="B25" s="19" t="s">
        <v>344</v>
      </c>
      <c r="C25" s="252"/>
      <c r="D25" s="252"/>
      <c r="E25" s="252"/>
      <c r="F25" s="298"/>
      <c r="G25" s="110"/>
    </row>
    <row r="26" spans="1:7" x14ac:dyDescent="0.2">
      <c r="A26" s="85" t="s">
        <v>345</v>
      </c>
      <c r="B26" s="19" t="s">
        <v>344</v>
      </c>
      <c r="C26" s="252">
        <v>182</v>
      </c>
      <c r="D26" s="252">
        <v>182</v>
      </c>
      <c r="E26" s="252">
        <v>183</v>
      </c>
      <c r="F26" s="299">
        <v>182</v>
      </c>
      <c r="G26" s="110"/>
    </row>
    <row r="27" spans="1:7" x14ac:dyDescent="0.2">
      <c r="A27" s="85" t="s">
        <v>346</v>
      </c>
      <c r="B27" s="19" t="s">
        <v>344</v>
      </c>
      <c r="C27" s="252">
        <v>354</v>
      </c>
      <c r="D27" s="252">
        <v>348</v>
      </c>
      <c r="E27" s="252">
        <v>352</v>
      </c>
      <c r="F27" s="299">
        <v>362</v>
      </c>
      <c r="G27" s="110"/>
    </row>
    <row r="28" spans="1:7" ht="25.5" x14ac:dyDescent="0.2">
      <c r="A28" s="85" t="s">
        <v>347</v>
      </c>
      <c r="B28" s="19" t="s">
        <v>322</v>
      </c>
      <c r="C28" s="252">
        <v>387.548</v>
      </c>
      <c r="D28" s="252">
        <v>417.017</v>
      </c>
      <c r="E28" s="252">
        <v>386.39300000000003</v>
      </c>
      <c r="F28" s="298">
        <v>359.024</v>
      </c>
      <c r="G28" s="110"/>
    </row>
    <row r="29" spans="1:7" ht="25.5" x14ac:dyDescent="0.2">
      <c r="A29" s="85" t="s">
        <v>348</v>
      </c>
      <c r="B29" s="19" t="s">
        <v>322</v>
      </c>
      <c r="C29" s="252">
        <v>8.8720000000000141</v>
      </c>
      <c r="D29" s="252">
        <v>4.9580000000000268</v>
      </c>
      <c r="E29" s="252">
        <v>14.930999999999926</v>
      </c>
      <c r="F29" s="298">
        <v>3.0570000000000164</v>
      </c>
      <c r="G29" s="110"/>
    </row>
    <row r="30" spans="1:7" ht="51" x14ac:dyDescent="0.2">
      <c r="A30" s="85" t="s">
        <v>349</v>
      </c>
      <c r="B30" s="19" t="s">
        <v>333</v>
      </c>
      <c r="C30" s="252" t="s">
        <v>198</v>
      </c>
      <c r="D30" s="252" t="s">
        <v>198</v>
      </c>
      <c r="E30" s="252" t="s">
        <v>198</v>
      </c>
      <c r="F30" s="298" t="s">
        <v>198</v>
      </c>
      <c r="G30" s="110"/>
    </row>
    <row r="31" spans="1:7" ht="51" x14ac:dyDescent="0.2">
      <c r="A31" s="85" t="s">
        <v>350</v>
      </c>
      <c r="B31" s="19" t="s">
        <v>333</v>
      </c>
      <c r="C31" s="252" t="s">
        <v>198</v>
      </c>
      <c r="D31" s="252" t="s">
        <v>198</v>
      </c>
      <c r="E31" s="252" t="s">
        <v>198</v>
      </c>
      <c r="F31" s="298" t="s">
        <v>198</v>
      </c>
      <c r="G31" s="110"/>
    </row>
    <row r="32" spans="1:7" ht="38.25" x14ac:dyDescent="0.2">
      <c r="A32" s="85" t="s">
        <v>351</v>
      </c>
      <c r="B32" s="19" t="s">
        <v>341</v>
      </c>
      <c r="C32" s="252">
        <v>227.76</v>
      </c>
      <c r="D32" s="252">
        <v>229.03</v>
      </c>
      <c r="E32" s="252">
        <v>264.61</v>
      </c>
      <c r="F32" s="298">
        <v>257.25</v>
      </c>
      <c r="G32" s="110"/>
    </row>
    <row r="33" spans="1:7" x14ac:dyDescent="0.2">
      <c r="A33" s="85" t="s">
        <v>352</v>
      </c>
      <c r="B33" s="19" t="s">
        <v>341</v>
      </c>
      <c r="C33" s="252"/>
      <c r="D33" s="294"/>
      <c r="E33" s="294"/>
      <c r="F33" s="301"/>
      <c r="G33" s="110"/>
    </row>
    <row r="34" spans="1:7" x14ac:dyDescent="0.2">
      <c r="A34" s="85" t="s">
        <v>353</v>
      </c>
      <c r="B34" s="19" t="s">
        <v>341</v>
      </c>
      <c r="C34" s="252"/>
      <c r="D34" s="294"/>
      <c r="E34" s="294"/>
      <c r="F34" s="301"/>
      <c r="G34" s="110"/>
    </row>
    <row r="35" spans="1:7" ht="25.5" x14ac:dyDescent="0.2">
      <c r="A35" s="85" t="s">
        <v>354</v>
      </c>
      <c r="B35" s="19" t="s">
        <v>355</v>
      </c>
      <c r="C35" s="252">
        <v>183.38</v>
      </c>
      <c r="D35" s="252">
        <v>185.34</v>
      </c>
      <c r="E35" s="252">
        <v>171.99</v>
      </c>
      <c r="F35" s="298">
        <v>169.86</v>
      </c>
      <c r="G35" s="110"/>
    </row>
    <row r="36" spans="1:7" x14ac:dyDescent="0.2">
      <c r="A36" s="85" t="s">
        <v>356</v>
      </c>
      <c r="B36" s="19" t="s">
        <v>141</v>
      </c>
      <c r="C36" s="302">
        <v>309.73399999999998</v>
      </c>
      <c r="D36" s="302">
        <v>325.83300000000003</v>
      </c>
      <c r="E36" s="302">
        <v>294.12099999999998</v>
      </c>
      <c r="F36" s="298">
        <v>262.31599999999997</v>
      </c>
      <c r="G36" s="110"/>
    </row>
    <row r="38" spans="1:7" x14ac:dyDescent="0.2">
      <c r="A38" s="5" t="s">
        <v>1968</v>
      </c>
    </row>
    <row r="39" spans="1:7" x14ac:dyDescent="0.2">
      <c r="A39" s="19" t="s">
        <v>252</v>
      </c>
      <c r="B39" s="19" t="s">
        <v>112</v>
      </c>
      <c r="C39" s="110">
        <v>2017</v>
      </c>
      <c r="D39" s="110">
        <v>2018</v>
      </c>
      <c r="E39" s="110">
        <v>2019</v>
      </c>
      <c r="F39" s="110">
        <v>2020</v>
      </c>
      <c r="G39" s="110">
        <v>2021</v>
      </c>
    </row>
    <row r="40" spans="1:7" x14ac:dyDescent="0.2">
      <c r="A40" s="85" t="s">
        <v>321</v>
      </c>
      <c r="B40" s="19" t="s">
        <v>322</v>
      </c>
      <c r="C40" s="252">
        <v>616.005</v>
      </c>
      <c r="D40" s="252">
        <v>673.38300000000004</v>
      </c>
      <c r="E40" s="252">
        <v>622.09799999999996</v>
      </c>
      <c r="F40" s="298">
        <v>580.28300000000002</v>
      </c>
      <c r="G40" s="110"/>
    </row>
    <row r="41" spans="1:7" ht="25.5" x14ac:dyDescent="0.2">
      <c r="A41" s="85" t="s">
        <v>323</v>
      </c>
      <c r="B41" s="19" t="s">
        <v>322</v>
      </c>
      <c r="C41" s="252">
        <v>93.399000000000001</v>
      </c>
      <c r="D41" s="252">
        <v>91.147000000000006</v>
      </c>
      <c r="E41" s="252">
        <v>94.013999999999996</v>
      </c>
      <c r="F41" s="298">
        <v>87.754999999999995</v>
      </c>
      <c r="G41" s="110"/>
    </row>
    <row r="42" spans="1:7" x14ac:dyDescent="0.2">
      <c r="A42" s="85" t="s">
        <v>324</v>
      </c>
      <c r="B42" s="19" t="s">
        <v>322</v>
      </c>
      <c r="C42" s="252">
        <v>31.106999999999999</v>
      </c>
      <c r="D42" s="252">
        <v>28.18</v>
      </c>
      <c r="E42" s="252">
        <v>8.0809999999999995</v>
      </c>
      <c r="F42" s="298">
        <v>7.5419999999999998</v>
      </c>
      <c r="G42" s="110"/>
    </row>
    <row r="43" spans="1:7" ht="25.5" x14ac:dyDescent="0.2">
      <c r="A43" s="85" t="s">
        <v>325</v>
      </c>
      <c r="B43" s="19" t="s">
        <v>322</v>
      </c>
      <c r="C43" s="252">
        <v>522.60599999999999</v>
      </c>
      <c r="D43" s="252">
        <v>582.23599999999999</v>
      </c>
      <c r="E43" s="252">
        <v>528.08399999999995</v>
      </c>
      <c r="F43" s="298">
        <v>492.52800000000002</v>
      </c>
      <c r="G43" s="110"/>
    </row>
    <row r="44" spans="1:7" ht="25.5" x14ac:dyDescent="0.2">
      <c r="A44" s="85" t="s">
        <v>326</v>
      </c>
      <c r="B44" s="19" t="s">
        <v>255</v>
      </c>
      <c r="C44" s="252">
        <v>1147.2049999999999</v>
      </c>
      <c r="D44" s="252">
        <v>1186.75</v>
      </c>
      <c r="E44" s="252">
        <v>1100.5809999999999</v>
      </c>
      <c r="F44" s="298">
        <v>1044.0309999999999</v>
      </c>
      <c r="G44" s="110"/>
    </row>
    <row r="45" spans="1:7" x14ac:dyDescent="0.2">
      <c r="A45" s="85" t="s">
        <v>327</v>
      </c>
      <c r="B45" s="19" t="s">
        <v>255</v>
      </c>
      <c r="C45" s="252">
        <v>0</v>
      </c>
      <c r="D45" s="252">
        <v>0</v>
      </c>
      <c r="E45" s="252">
        <v>0</v>
      </c>
      <c r="F45" s="298">
        <v>0</v>
      </c>
      <c r="G45" s="110"/>
    </row>
    <row r="46" spans="1:7" x14ac:dyDescent="0.2">
      <c r="A46" s="85" t="s">
        <v>328</v>
      </c>
      <c r="B46" s="19" t="s">
        <v>255</v>
      </c>
      <c r="C46" s="252">
        <v>1066.6579999999999</v>
      </c>
      <c r="D46" s="252">
        <v>1165.2919999999999</v>
      </c>
      <c r="E46" s="252">
        <v>1085.2909999999999</v>
      </c>
      <c r="F46" s="298">
        <v>1019.873</v>
      </c>
      <c r="G46" s="110"/>
    </row>
    <row r="47" spans="1:7" x14ac:dyDescent="0.2">
      <c r="A47" s="85" t="s">
        <v>329</v>
      </c>
      <c r="B47" s="19" t="s">
        <v>255</v>
      </c>
      <c r="C47" s="252"/>
      <c r="D47" s="252"/>
      <c r="E47" s="252"/>
      <c r="F47" s="298"/>
      <c r="G47" s="110"/>
    </row>
    <row r="48" spans="1:7" x14ac:dyDescent="0.2">
      <c r="A48" s="85" t="s">
        <v>330</v>
      </c>
      <c r="B48" s="19" t="s">
        <v>255</v>
      </c>
      <c r="C48" s="252"/>
      <c r="D48" s="252"/>
      <c r="E48" s="252"/>
      <c r="F48" s="298"/>
      <c r="G48" s="110"/>
    </row>
    <row r="49" spans="1:7" x14ac:dyDescent="0.2">
      <c r="A49" s="85" t="s">
        <v>357</v>
      </c>
      <c r="B49" s="19" t="s">
        <v>255</v>
      </c>
      <c r="C49" s="252">
        <v>51.286000000000001</v>
      </c>
      <c r="D49" s="252">
        <v>21.457999999999998</v>
      </c>
      <c r="E49" s="252">
        <v>15.29</v>
      </c>
      <c r="F49" s="298">
        <v>24.158000000000001</v>
      </c>
      <c r="G49" s="110"/>
    </row>
    <row r="50" spans="1:7" x14ac:dyDescent="0.2">
      <c r="A50" s="85" t="s">
        <v>331</v>
      </c>
      <c r="B50" s="19" t="s">
        <v>255</v>
      </c>
      <c r="C50" s="252">
        <v>29.260999999999999</v>
      </c>
      <c r="D50" s="252"/>
      <c r="E50" s="252"/>
      <c r="F50" s="298"/>
      <c r="G50" s="110"/>
    </row>
    <row r="51" spans="1:7" ht="51" x14ac:dyDescent="0.2">
      <c r="A51" s="85" t="s">
        <v>332</v>
      </c>
      <c r="B51" s="19" t="s">
        <v>333</v>
      </c>
      <c r="C51" s="252">
        <v>1144</v>
      </c>
      <c r="D51" s="252">
        <v>1140</v>
      </c>
      <c r="E51" s="252">
        <v>1164</v>
      </c>
      <c r="F51" s="298">
        <v>1130</v>
      </c>
      <c r="G51" s="110"/>
    </row>
    <row r="52" spans="1:7" ht="76.5" x14ac:dyDescent="0.2">
      <c r="A52" s="85" t="s">
        <v>334</v>
      </c>
      <c r="B52" s="19" t="s">
        <v>255</v>
      </c>
      <c r="C52" s="252"/>
      <c r="D52" s="252"/>
      <c r="E52" s="252"/>
      <c r="F52" s="298"/>
      <c r="G52" s="110"/>
    </row>
    <row r="53" spans="1:7" x14ac:dyDescent="0.2">
      <c r="A53" s="85" t="s">
        <v>335</v>
      </c>
      <c r="B53" s="19" t="s">
        <v>255</v>
      </c>
      <c r="C53" s="252"/>
      <c r="D53" s="252"/>
      <c r="E53" s="252"/>
      <c r="F53" s="298"/>
      <c r="G53" s="110"/>
    </row>
    <row r="54" spans="1:7" x14ac:dyDescent="0.2">
      <c r="A54" s="85" t="s">
        <v>336</v>
      </c>
      <c r="B54" s="19" t="s">
        <v>255</v>
      </c>
      <c r="C54" s="252"/>
      <c r="D54" s="252"/>
      <c r="E54" s="252"/>
      <c r="F54" s="298"/>
      <c r="G54" s="110"/>
    </row>
    <row r="55" spans="1:7" ht="25.5" x14ac:dyDescent="0.2">
      <c r="A55" s="85" t="s">
        <v>337</v>
      </c>
      <c r="B55" s="19" t="s">
        <v>255</v>
      </c>
      <c r="C55" s="252">
        <v>704.56700000000001</v>
      </c>
      <c r="D55" s="252">
        <v>767.41399999999999</v>
      </c>
      <c r="E55" s="252">
        <v>724.35599999999999</v>
      </c>
      <c r="F55" s="298">
        <v>655.56200000000001</v>
      </c>
      <c r="G55" s="110"/>
    </row>
    <row r="56" spans="1:7" ht="25.5" x14ac:dyDescent="0.2">
      <c r="A56" s="85" t="s">
        <v>338</v>
      </c>
      <c r="B56" s="19" t="s">
        <v>255</v>
      </c>
      <c r="C56" s="252">
        <v>6.0979999999999999</v>
      </c>
      <c r="D56" s="252">
        <v>6.6870000000000003</v>
      </c>
      <c r="E56" s="252">
        <v>5.69</v>
      </c>
      <c r="F56" s="298">
        <v>5.3979999999999997</v>
      </c>
      <c r="G56" s="110"/>
    </row>
    <row r="57" spans="1:7" ht="38.25" x14ac:dyDescent="0.2">
      <c r="A57" s="85" t="s">
        <v>339</v>
      </c>
      <c r="B57" s="19" t="s">
        <v>333</v>
      </c>
      <c r="C57" s="252">
        <v>1151.3</v>
      </c>
      <c r="D57" s="252">
        <v>1162</v>
      </c>
      <c r="E57" s="252">
        <v>1190</v>
      </c>
      <c r="F57" s="298">
        <v>1154</v>
      </c>
      <c r="G57" s="110"/>
    </row>
    <row r="58" spans="1:7" ht="25.5" x14ac:dyDescent="0.2">
      <c r="A58" s="85" t="s">
        <v>340</v>
      </c>
      <c r="B58" s="19" t="s">
        <v>341</v>
      </c>
      <c r="C58" s="252">
        <v>198.65</v>
      </c>
      <c r="D58" s="252">
        <v>197.79</v>
      </c>
      <c r="E58" s="252">
        <v>225.73</v>
      </c>
      <c r="F58" s="298">
        <v>218.04</v>
      </c>
      <c r="G58" s="110"/>
    </row>
    <row r="59" spans="1:7" ht="38.25" x14ac:dyDescent="0.2">
      <c r="A59" s="85" t="s">
        <v>342</v>
      </c>
      <c r="B59" s="19" t="s">
        <v>129</v>
      </c>
      <c r="C59" s="252">
        <v>91.3</v>
      </c>
      <c r="D59" s="252">
        <v>96.7</v>
      </c>
      <c r="E59" s="252">
        <v>96.9</v>
      </c>
      <c r="F59" s="298">
        <v>95.8</v>
      </c>
      <c r="G59" s="110"/>
    </row>
    <row r="60" spans="1:7" ht="25.5" x14ac:dyDescent="0.2">
      <c r="A60" s="85" t="s">
        <v>343</v>
      </c>
      <c r="B60" s="19" t="s">
        <v>344</v>
      </c>
      <c r="C60" s="252">
        <v>543.98800000000006</v>
      </c>
      <c r="D60" s="252">
        <v>547.93499999999995</v>
      </c>
      <c r="E60" s="252">
        <v>568.71600000000001</v>
      </c>
      <c r="F60" s="298">
        <v>560.29200000000003</v>
      </c>
      <c r="G60" s="110"/>
    </row>
    <row r="61" spans="1:7" x14ac:dyDescent="0.2">
      <c r="A61" s="85" t="s">
        <v>345</v>
      </c>
      <c r="B61" s="19" t="s">
        <v>344</v>
      </c>
      <c r="C61" s="252">
        <v>275.75900000000001</v>
      </c>
      <c r="D61" s="252">
        <v>272.52999999999997</v>
      </c>
      <c r="E61" s="252">
        <v>284.12700000000001</v>
      </c>
      <c r="F61" s="298">
        <v>261.995</v>
      </c>
      <c r="G61" s="110"/>
    </row>
    <row r="62" spans="1:7" x14ac:dyDescent="0.2">
      <c r="A62" s="85" t="s">
        <v>346</v>
      </c>
      <c r="B62" s="19" t="s">
        <v>344</v>
      </c>
      <c r="C62" s="252">
        <v>574.34</v>
      </c>
      <c r="D62" s="252">
        <v>575.14400000000001</v>
      </c>
      <c r="E62" s="252">
        <v>591.01700000000005</v>
      </c>
      <c r="F62" s="298">
        <v>576.93499999999995</v>
      </c>
      <c r="G62" s="110"/>
    </row>
    <row r="63" spans="1:7" ht="25.5" x14ac:dyDescent="0.2">
      <c r="A63" s="85" t="s">
        <v>347</v>
      </c>
      <c r="B63" s="19" t="s">
        <v>322</v>
      </c>
      <c r="C63" s="252">
        <v>569.70699999999999</v>
      </c>
      <c r="D63" s="252">
        <v>626.57500000000005</v>
      </c>
      <c r="E63" s="252">
        <v>554.375</v>
      </c>
      <c r="F63" s="298">
        <v>550.93899999999996</v>
      </c>
      <c r="G63" s="110"/>
    </row>
    <row r="64" spans="1:7" ht="25.5" x14ac:dyDescent="0.2">
      <c r="A64" s="85" t="s">
        <v>348</v>
      </c>
      <c r="B64" s="19" t="s">
        <v>322</v>
      </c>
      <c r="C64" s="252">
        <v>46.298000000000002</v>
      </c>
      <c r="D64" s="252">
        <v>46.808</v>
      </c>
      <c r="E64" s="252">
        <v>67.722999999999999</v>
      </c>
      <c r="F64" s="298">
        <v>29.344000000000001</v>
      </c>
      <c r="G64" s="110"/>
    </row>
    <row r="65" spans="1:7" ht="51" x14ac:dyDescent="0.2">
      <c r="A65" s="85" t="s">
        <v>349</v>
      </c>
      <c r="B65" s="19" t="s">
        <v>333</v>
      </c>
      <c r="C65" s="252"/>
      <c r="D65" s="252"/>
      <c r="E65" s="252"/>
      <c r="F65" s="298"/>
      <c r="G65" s="110"/>
    </row>
    <row r="66" spans="1:7" ht="51" x14ac:dyDescent="0.2">
      <c r="A66" s="85" t="s">
        <v>350</v>
      </c>
      <c r="B66" s="19" t="s">
        <v>333</v>
      </c>
      <c r="C66" s="252"/>
      <c r="D66" s="252"/>
      <c r="E66" s="252"/>
      <c r="F66" s="298"/>
      <c r="G66" s="110"/>
    </row>
    <row r="67" spans="1:7" ht="38.25" x14ac:dyDescent="0.2">
      <c r="A67" s="85" t="s">
        <v>351</v>
      </c>
      <c r="B67" s="19" t="s">
        <v>341</v>
      </c>
      <c r="C67" s="252">
        <v>198.65</v>
      </c>
      <c r="D67" s="252">
        <v>197.79</v>
      </c>
      <c r="E67" s="252">
        <v>225.73</v>
      </c>
      <c r="F67" s="298">
        <v>218.04</v>
      </c>
      <c r="G67" s="110"/>
    </row>
    <row r="68" spans="1:7" x14ac:dyDescent="0.2">
      <c r="A68" s="85" t="s">
        <v>352</v>
      </c>
      <c r="B68" s="19" t="s">
        <v>341</v>
      </c>
      <c r="C68" s="252">
        <v>164</v>
      </c>
      <c r="D68" s="252">
        <v>188.9</v>
      </c>
      <c r="E68" s="252">
        <v>233.57</v>
      </c>
      <c r="F68" s="298">
        <v>160.38</v>
      </c>
      <c r="G68" s="110"/>
    </row>
    <row r="69" spans="1:7" x14ac:dyDescent="0.2">
      <c r="A69" s="85" t="s">
        <v>353</v>
      </c>
      <c r="B69" s="19" t="s">
        <v>341</v>
      </c>
      <c r="C69" s="252">
        <v>625.79999999999995</v>
      </c>
      <c r="D69" s="252">
        <v>317.76</v>
      </c>
      <c r="E69" s="252">
        <v>160.62</v>
      </c>
      <c r="F69" s="298">
        <v>1304.5899999999999</v>
      </c>
      <c r="G69" s="110"/>
    </row>
    <row r="70" spans="1:7" ht="25.5" x14ac:dyDescent="0.2">
      <c r="A70" s="85" t="s">
        <v>354</v>
      </c>
      <c r="B70" s="19" t="s">
        <v>355</v>
      </c>
      <c r="C70" s="252">
        <v>174.96</v>
      </c>
      <c r="D70" s="252">
        <v>174.01</v>
      </c>
      <c r="E70" s="252">
        <v>163.93</v>
      </c>
      <c r="F70" s="298">
        <v>162.5</v>
      </c>
      <c r="G70" s="110"/>
    </row>
    <row r="71" spans="1:7" x14ac:dyDescent="0.2">
      <c r="A71" s="85" t="s">
        <v>356</v>
      </c>
      <c r="B71" s="19" t="s">
        <v>141</v>
      </c>
      <c r="C71" s="252">
        <v>304.536</v>
      </c>
      <c r="D71" s="252">
        <v>321.67</v>
      </c>
      <c r="E71" s="252">
        <v>299.625</v>
      </c>
      <c r="F71" s="298">
        <v>277.048</v>
      </c>
      <c r="G71" s="110"/>
    </row>
  </sheetData>
  <hyperlinks>
    <hyperlink ref="J1" location="'Приложение 2 (ТЭЦ)'!A1" display="Приложение 2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M14"/>
  <sheetViews>
    <sheetView workbookViewId="0">
      <selection activeCell="E12" sqref="E12"/>
    </sheetView>
  </sheetViews>
  <sheetFormatPr defaultColWidth="9.140625" defaultRowHeight="12.75" x14ac:dyDescent="0.2"/>
  <cols>
    <col min="1" max="1" width="38.42578125" style="1" customWidth="1"/>
    <col min="2" max="16384" width="9.140625" style="1"/>
  </cols>
  <sheetData>
    <row r="1" spans="1:13" s="5" customFormat="1" ht="15" x14ac:dyDescent="0.2">
      <c r="A1" s="5" t="s">
        <v>804</v>
      </c>
      <c r="L1" s="12" t="s">
        <v>19</v>
      </c>
      <c r="M1" s="165" t="s">
        <v>189</v>
      </c>
    </row>
    <row r="2" spans="1:13" x14ac:dyDescent="0.2">
      <c r="A2" s="68" t="s">
        <v>104</v>
      </c>
      <c r="B2" s="68" t="s">
        <v>112</v>
      </c>
      <c r="C2" s="202">
        <v>2017</v>
      </c>
      <c r="D2" s="202">
        <v>2018</v>
      </c>
      <c r="E2" s="202">
        <v>2019</v>
      </c>
      <c r="F2" s="68">
        <v>2020</v>
      </c>
      <c r="G2" s="159">
        <v>2021</v>
      </c>
    </row>
    <row r="3" spans="1:13" x14ac:dyDescent="0.2">
      <c r="A3" s="395" t="s">
        <v>1349</v>
      </c>
      <c r="B3" s="396"/>
      <c r="C3" s="396"/>
      <c r="D3" s="396"/>
      <c r="E3" s="396"/>
      <c r="F3" s="396"/>
      <c r="G3" s="397"/>
    </row>
    <row r="4" spans="1:13" customFormat="1" ht="15" x14ac:dyDescent="0.25">
      <c r="A4" s="23" t="s">
        <v>111</v>
      </c>
      <c r="B4" s="24" t="s">
        <v>107</v>
      </c>
      <c r="C4" s="248"/>
      <c r="D4" s="248"/>
      <c r="E4" s="248"/>
      <c r="F4" s="248"/>
      <c r="G4" s="24"/>
      <c r="H4" s="1"/>
      <c r="I4" s="1"/>
      <c r="J4" s="1"/>
      <c r="K4" s="1"/>
      <c r="L4" s="1"/>
    </row>
    <row r="5" spans="1:13" x14ac:dyDescent="0.2">
      <c r="A5" s="29" t="s">
        <v>106</v>
      </c>
      <c r="B5" s="268" t="s">
        <v>367</v>
      </c>
      <c r="C5" s="252">
        <v>3516.5</v>
      </c>
      <c r="D5" s="252">
        <v>3385.5</v>
      </c>
      <c r="E5" s="252">
        <v>3199.5</v>
      </c>
      <c r="F5" s="252">
        <v>3152.5</v>
      </c>
      <c r="G5" s="269"/>
    </row>
    <row r="6" spans="1:13" x14ac:dyDescent="0.2">
      <c r="A6" s="29" t="s">
        <v>108</v>
      </c>
      <c r="B6" s="268" t="s">
        <v>367</v>
      </c>
      <c r="C6" s="252">
        <v>527.4</v>
      </c>
      <c r="D6" s="252">
        <v>491</v>
      </c>
      <c r="E6" s="252">
        <v>467.6</v>
      </c>
      <c r="F6" s="252">
        <v>473.8</v>
      </c>
      <c r="G6" s="269"/>
    </row>
    <row r="7" spans="1:13" x14ac:dyDescent="0.2">
      <c r="A7" s="29" t="s">
        <v>109</v>
      </c>
      <c r="B7" s="19" t="s">
        <v>367</v>
      </c>
      <c r="C7" s="270"/>
      <c r="D7" s="270"/>
      <c r="E7" s="270"/>
      <c r="F7" s="270"/>
      <c r="G7" s="19"/>
    </row>
    <row r="8" spans="1:13" x14ac:dyDescent="0.2">
      <c r="A8" s="29" t="s">
        <v>110</v>
      </c>
      <c r="B8" s="19" t="s">
        <v>367</v>
      </c>
      <c r="C8" s="19"/>
      <c r="D8" s="19"/>
      <c r="E8" s="19"/>
      <c r="F8" s="19"/>
      <c r="G8" s="19"/>
    </row>
    <row r="9" spans="1:13" x14ac:dyDescent="0.2">
      <c r="A9" s="395" t="s">
        <v>1348</v>
      </c>
      <c r="B9" s="396"/>
      <c r="C9" s="396"/>
      <c r="D9" s="396"/>
      <c r="E9" s="396"/>
      <c r="F9" s="396"/>
      <c r="G9" s="397"/>
    </row>
    <row r="10" spans="1:13" x14ac:dyDescent="0.2">
      <c r="A10" s="23" t="s">
        <v>111</v>
      </c>
      <c r="B10" s="24" t="s">
        <v>107</v>
      </c>
      <c r="C10" s="248"/>
      <c r="D10" s="248"/>
      <c r="E10" s="248"/>
      <c r="F10" s="248"/>
      <c r="G10" s="24"/>
    </row>
    <row r="11" spans="1:13" x14ac:dyDescent="0.2">
      <c r="A11" s="29" t="s">
        <v>106</v>
      </c>
      <c r="B11" s="268" t="s">
        <v>367</v>
      </c>
      <c r="C11" s="271">
        <v>2095.404</v>
      </c>
      <c r="D11" s="271">
        <v>1958.9760000000001</v>
      </c>
      <c r="E11" s="271">
        <v>2412.91</v>
      </c>
      <c r="F11" s="271">
        <v>1948.0239999999999</v>
      </c>
      <c r="G11" s="269"/>
    </row>
    <row r="12" spans="1:13" x14ac:dyDescent="0.2">
      <c r="A12" s="29" t="s">
        <v>108</v>
      </c>
      <c r="B12" s="268" t="s">
        <v>367</v>
      </c>
      <c r="C12" s="271">
        <v>447.3</v>
      </c>
      <c r="D12" s="271">
        <v>404.6</v>
      </c>
      <c r="E12" s="271">
        <v>447</v>
      </c>
      <c r="F12" s="271">
        <v>453.5</v>
      </c>
      <c r="G12" s="269"/>
    </row>
    <row r="13" spans="1:13" x14ac:dyDescent="0.2">
      <c r="A13" s="29" t="s">
        <v>109</v>
      </c>
      <c r="B13" s="19" t="s">
        <v>367</v>
      </c>
      <c r="C13" s="270"/>
      <c r="D13" s="270"/>
      <c r="E13" s="270"/>
      <c r="F13" s="270"/>
      <c r="G13" s="19"/>
    </row>
    <row r="14" spans="1:13" x14ac:dyDescent="0.2">
      <c r="A14" s="29" t="s">
        <v>110</v>
      </c>
      <c r="B14" s="19" t="s">
        <v>367</v>
      </c>
      <c r="C14" s="19"/>
      <c r="D14" s="19"/>
      <c r="E14" s="19"/>
      <c r="F14" s="19"/>
      <c r="G14" s="19"/>
    </row>
  </sheetData>
  <mergeCells count="2">
    <mergeCell ref="A3:G3"/>
    <mergeCell ref="A9:G9"/>
  </mergeCells>
  <hyperlinks>
    <hyperlink ref="M1" location="'Приложение 2 (ТЭЦ)'!A1" display="Приложение 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5"/>
  <sheetViews>
    <sheetView workbookViewId="0">
      <pane ySplit="1" topLeftCell="A2" activePane="bottomLeft" state="frozen"/>
      <selection activeCell="E4" sqref="E4:E5"/>
      <selection pane="bottomLeft" activeCell="E4" sqref="E4:E5"/>
    </sheetView>
  </sheetViews>
  <sheetFormatPr defaultColWidth="9.140625" defaultRowHeight="12.75" x14ac:dyDescent="0.2"/>
  <cols>
    <col min="1" max="1" width="94.7109375" style="32" customWidth="1"/>
    <col min="2" max="2" width="12" style="1" customWidth="1"/>
    <col min="3" max="3" width="30.140625" style="1" customWidth="1"/>
    <col min="4" max="4" width="63.85546875" style="1" customWidth="1"/>
    <col min="5" max="16384" width="9.140625" style="1"/>
  </cols>
  <sheetData>
    <row r="1" spans="1:4" x14ac:dyDescent="0.2">
      <c r="A1" s="31" t="s">
        <v>60</v>
      </c>
    </row>
    <row r="2" spans="1:4" ht="25.5" x14ac:dyDescent="0.2">
      <c r="A2" s="105" t="s">
        <v>147</v>
      </c>
      <c r="B2" s="105" t="s">
        <v>148</v>
      </c>
      <c r="C2" s="158" t="s">
        <v>621</v>
      </c>
      <c r="D2" s="105" t="s">
        <v>149</v>
      </c>
    </row>
    <row r="3" spans="1:4" ht="25.5" x14ac:dyDescent="0.2">
      <c r="A3" s="33" t="s">
        <v>146</v>
      </c>
      <c r="B3" s="30"/>
      <c r="C3" s="30"/>
      <c r="D3" s="30"/>
    </row>
    <row r="4" spans="1:4" x14ac:dyDescent="0.2">
      <c r="A4" s="85" t="s">
        <v>755</v>
      </c>
      <c r="B4" s="17"/>
      <c r="C4" s="17"/>
      <c r="D4" s="18"/>
    </row>
    <row r="5" spans="1:4" x14ac:dyDescent="0.2">
      <c r="A5" s="55" t="s">
        <v>756</v>
      </c>
      <c r="B5" s="17" t="s">
        <v>87</v>
      </c>
      <c r="C5" s="17"/>
      <c r="D5" s="160"/>
    </row>
    <row r="6" spans="1:4" ht="38.25" x14ac:dyDescent="0.2">
      <c r="A6" s="85" t="s">
        <v>757</v>
      </c>
      <c r="B6" s="17" t="s">
        <v>302</v>
      </c>
      <c r="C6" s="17"/>
      <c r="D6" s="160"/>
    </row>
    <row r="7" spans="1:4" x14ac:dyDescent="0.2">
      <c r="A7" s="85" t="s">
        <v>758</v>
      </c>
      <c r="B7" s="17" t="s">
        <v>418</v>
      </c>
      <c r="C7" s="17"/>
      <c r="D7" s="160"/>
    </row>
    <row r="8" spans="1:4" ht="25.5" x14ac:dyDescent="0.2">
      <c r="A8" s="85" t="s">
        <v>759</v>
      </c>
      <c r="B8" s="17" t="s">
        <v>419</v>
      </c>
      <c r="C8" s="17"/>
      <c r="D8" s="160"/>
    </row>
    <row r="9" spans="1:4" x14ac:dyDescent="0.2">
      <c r="A9" s="85" t="s">
        <v>628</v>
      </c>
      <c r="B9" s="17"/>
      <c r="C9" s="17"/>
      <c r="D9" s="18"/>
    </row>
    <row r="10" spans="1:4" x14ac:dyDescent="0.2">
      <c r="A10" s="85" t="s">
        <v>629</v>
      </c>
      <c r="B10" s="17"/>
      <c r="C10" s="17"/>
      <c r="D10" s="18"/>
    </row>
    <row r="11" spans="1:4" ht="89.25" x14ac:dyDescent="0.2">
      <c r="A11" s="85" t="s">
        <v>773</v>
      </c>
      <c r="B11" s="30"/>
      <c r="C11" s="30"/>
      <c r="D11" s="30"/>
    </row>
    <row r="12" spans="1:4" ht="25.5" x14ac:dyDescent="0.2">
      <c r="A12" s="66" t="s">
        <v>627</v>
      </c>
      <c r="B12" s="30"/>
      <c r="C12" s="30"/>
      <c r="D12" s="30"/>
    </row>
    <row r="13" spans="1:4" ht="38.25" x14ac:dyDescent="0.2">
      <c r="A13" s="55" t="s">
        <v>774</v>
      </c>
      <c r="B13" s="30"/>
      <c r="C13" s="30"/>
      <c r="D13" s="30"/>
    </row>
    <row r="15" spans="1:4" ht="38.25" x14ac:dyDescent="0.2">
      <c r="A15" s="32" t="s">
        <v>1820</v>
      </c>
    </row>
  </sheetData>
  <hyperlinks>
    <hyperlink ref="B5" location="'1.3'!A1" display="Таблица_1.3"/>
    <hyperlink ref="B6" location="'1.4'!A1" display="Таблица_1.4"/>
    <hyperlink ref="B7" location="'1.5'!A1" display="Таблица_1.5"/>
    <hyperlink ref="B8" location="'1.6'!A1" display="Таблица_1.6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N30"/>
  <sheetViews>
    <sheetView topLeftCell="A22" workbookViewId="0">
      <selection activeCell="E12" sqref="E12"/>
    </sheetView>
  </sheetViews>
  <sheetFormatPr defaultColWidth="9.140625" defaultRowHeight="12.75" x14ac:dyDescent="0.2"/>
  <cols>
    <col min="1" max="1" width="39.28515625" style="40" customWidth="1"/>
    <col min="2" max="16384" width="9.140625" style="40"/>
  </cols>
  <sheetData>
    <row r="1" spans="1:14" ht="15" x14ac:dyDescent="0.2">
      <c r="A1" s="5" t="s">
        <v>805</v>
      </c>
      <c r="M1" s="12" t="s">
        <v>19</v>
      </c>
      <c r="N1" s="165" t="s">
        <v>189</v>
      </c>
    </row>
    <row r="2" spans="1:14" x14ac:dyDescent="0.2">
      <c r="A2" s="106" t="s">
        <v>104</v>
      </c>
      <c r="B2" s="106" t="s">
        <v>112</v>
      </c>
      <c r="C2" s="202">
        <v>2017</v>
      </c>
      <c r="D2" s="202">
        <v>2018</v>
      </c>
      <c r="E2" s="202">
        <v>2019</v>
      </c>
      <c r="F2" s="106">
        <v>2020</v>
      </c>
      <c r="G2" s="159">
        <v>2021</v>
      </c>
    </row>
    <row r="3" spans="1:14" x14ac:dyDescent="0.2">
      <c r="A3" s="395" t="s">
        <v>1349</v>
      </c>
      <c r="B3" s="396"/>
      <c r="C3" s="396"/>
      <c r="D3" s="396"/>
      <c r="E3" s="396"/>
      <c r="F3" s="396"/>
      <c r="G3" s="397"/>
    </row>
    <row r="4" spans="1:14" x14ac:dyDescent="0.2">
      <c r="A4" s="29" t="s">
        <v>113</v>
      </c>
      <c r="B4" s="19" t="s">
        <v>114</v>
      </c>
      <c r="C4" s="272">
        <v>1000</v>
      </c>
      <c r="D4" s="272">
        <v>1000</v>
      </c>
      <c r="E4" s="272">
        <v>1000</v>
      </c>
      <c r="F4" s="272">
        <v>1000</v>
      </c>
      <c r="G4" s="269"/>
    </row>
    <row r="5" spans="1:14" x14ac:dyDescent="0.2">
      <c r="A5" s="29" t="s">
        <v>115</v>
      </c>
      <c r="B5" s="19" t="s">
        <v>114</v>
      </c>
      <c r="C5" s="272"/>
      <c r="D5" s="272"/>
      <c r="E5" s="272"/>
      <c r="F5" s="272"/>
      <c r="G5" s="269"/>
    </row>
    <row r="6" spans="1:14" x14ac:dyDescent="0.2">
      <c r="A6" s="29" t="s">
        <v>116</v>
      </c>
      <c r="B6" s="19" t="s">
        <v>117</v>
      </c>
      <c r="C6" s="272">
        <v>68</v>
      </c>
      <c r="D6" s="272">
        <v>69</v>
      </c>
      <c r="E6" s="272">
        <v>70</v>
      </c>
      <c r="F6" s="272">
        <v>71</v>
      </c>
      <c r="G6" s="269"/>
    </row>
    <row r="7" spans="1:14" x14ac:dyDescent="0.2">
      <c r="A7" s="29" t="s">
        <v>118</v>
      </c>
      <c r="B7" s="19" t="s">
        <v>119</v>
      </c>
      <c r="C7" s="272">
        <v>2</v>
      </c>
      <c r="D7" s="272">
        <v>2</v>
      </c>
      <c r="E7" s="272">
        <v>2</v>
      </c>
      <c r="F7" s="272">
        <v>2</v>
      </c>
      <c r="G7" s="269"/>
    </row>
    <row r="8" spans="1:14" x14ac:dyDescent="0.2">
      <c r="A8" s="29" t="s">
        <v>120</v>
      </c>
      <c r="B8" s="19" t="s">
        <v>368</v>
      </c>
      <c r="C8" s="272">
        <v>10000</v>
      </c>
      <c r="D8" s="272">
        <v>10000</v>
      </c>
      <c r="E8" s="272">
        <v>10000</v>
      </c>
      <c r="F8" s="272">
        <v>10000</v>
      </c>
      <c r="G8" s="269"/>
    </row>
    <row r="9" spans="1:14" ht="25.5" x14ac:dyDescent="0.2">
      <c r="A9" s="29" t="s">
        <v>121</v>
      </c>
      <c r="B9" s="19" t="s">
        <v>114</v>
      </c>
      <c r="C9" s="272">
        <v>1000</v>
      </c>
      <c r="D9" s="272">
        <v>1000</v>
      </c>
      <c r="E9" s="272">
        <v>1000</v>
      </c>
      <c r="F9" s="272">
        <v>1000</v>
      </c>
      <c r="G9" s="269"/>
    </row>
    <row r="10" spans="1:14" x14ac:dyDescent="0.2">
      <c r="A10" s="29" t="s">
        <v>122</v>
      </c>
      <c r="B10" s="19" t="s">
        <v>114</v>
      </c>
      <c r="C10" s="272">
        <v>40.1</v>
      </c>
      <c r="D10" s="272">
        <v>396.2</v>
      </c>
      <c r="E10" s="272">
        <v>377.6</v>
      </c>
      <c r="F10" s="272">
        <v>376.4</v>
      </c>
      <c r="G10" s="269"/>
    </row>
    <row r="11" spans="1:14" x14ac:dyDescent="0.2">
      <c r="A11" s="29" t="s">
        <v>123</v>
      </c>
      <c r="B11" s="19" t="s">
        <v>114</v>
      </c>
      <c r="C11" s="272">
        <v>50.1</v>
      </c>
      <c r="D11" s="272">
        <v>56</v>
      </c>
      <c r="E11" s="272">
        <v>53.4</v>
      </c>
      <c r="F11" s="272">
        <v>54.1</v>
      </c>
      <c r="G11" s="269"/>
    </row>
    <row r="12" spans="1:14" x14ac:dyDescent="0.2">
      <c r="A12" s="29" t="s">
        <v>124</v>
      </c>
      <c r="B12" s="19" t="s">
        <v>114</v>
      </c>
      <c r="C12" s="272">
        <v>9.3000000000000007</v>
      </c>
      <c r="D12" s="272">
        <v>9.1999999999999993</v>
      </c>
      <c r="E12" s="272">
        <v>5.9</v>
      </c>
      <c r="F12" s="272">
        <v>5.9</v>
      </c>
      <c r="G12" s="269"/>
    </row>
    <row r="13" spans="1:14" ht="25.5" x14ac:dyDescent="0.2">
      <c r="A13" s="29" t="s">
        <v>125</v>
      </c>
      <c r="B13" s="19" t="s">
        <v>114</v>
      </c>
      <c r="C13" s="273">
        <v>-19.3</v>
      </c>
      <c r="D13" s="273">
        <v>331</v>
      </c>
      <c r="E13" s="273">
        <v>318.3</v>
      </c>
      <c r="F13" s="273">
        <v>316.39999999999998</v>
      </c>
      <c r="G13" s="269"/>
    </row>
    <row r="14" spans="1:14" ht="25.5" x14ac:dyDescent="0.2">
      <c r="A14" s="29" t="s">
        <v>126</v>
      </c>
      <c r="B14" s="19" t="s">
        <v>114</v>
      </c>
      <c r="C14" s="272">
        <v>0</v>
      </c>
      <c r="D14" s="272">
        <v>0</v>
      </c>
      <c r="E14" s="272">
        <v>0</v>
      </c>
      <c r="F14" s="272">
        <v>0</v>
      </c>
      <c r="G14" s="269"/>
    </row>
    <row r="15" spans="1:14" x14ac:dyDescent="0.2">
      <c r="A15" s="29" t="s">
        <v>127</v>
      </c>
      <c r="B15" s="19" t="s">
        <v>114</v>
      </c>
      <c r="C15" s="272">
        <v>959.9</v>
      </c>
      <c r="D15" s="272">
        <v>603.79999999999995</v>
      </c>
      <c r="E15" s="272">
        <v>622.4</v>
      </c>
      <c r="F15" s="272">
        <v>623.6</v>
      </c>
      <c r="G15" s="269"/>
    </row>
    <row r="16" spans="1:14" x14ac:dyDescent="0.2">
      <c r="A16" s="29" t="s">
        <v>128</v>
      </c>
      <c r="B16" s="19" t="s">
        <v>129</v>
      </c>
      <c r="C16" s="274">
        <v>0.96</v>
      </c>
      <c r="D16" s="274">
        <v>0.60399999999999998</v>
      </c>
      <c r="E16" s="274">
        <v>0.622</v>
      </c>
      <c r="F16" s="274">
        <v>0.624</v>
      </c>
      <c r="G16" s="269"/>
    </row>
    <row r="17" spans="1:7" x14ac:dyDescent="0.2">
      <c r="A17" s="395" t="s">
        <v>1348</v>
      </c>
      <c r="B17" s="396"/>
      <c r="C17" s="396"/>
      <c r="D17" s="396"/>
      <c r="E17" s="396"/>
      <c r="F17" s="396"/>
      <c r="G17" s="397"/>
    </row>
    <row r="18" spans="1:7" x14ac:dyDescent="0.2">
      <c r="A18" s="29" t="s">
        <v>113</v>
      </c>
      <c r="B18" s="19" t="s">
        <v>114</v>
      </c>
      <c r="C18" s="272">
        <v>2500</v>
      </c>
      <c r="D18" s="272">
        <v>2500</v>
      </c>
      <c r="E18" s="272">
        <v>2500</v>
      </c>
      <c r="F18" s="272">
        <v>2500</v>
      </c>
      <c r="G18" s="269"/>
    </row>
    <row r="19" spans="1:7" x14ac:dyDescent="0.2">
      <c r="A19" s="29" t="s">
        <v>115</v>
      </c>
      <c r="B19" s="19" t="s">
        <v>114</v>
      </c>
      <c r="C19" s="272"/>
      <c r="D19" s="272"/>
      <c r="E19" s="272"/>
      <c r="F19" s="272"/>
      <c r="G19" s="269"/>
    </row>
    <row r="20" spans="1:7" x14ac:dyDescent="0.2">
      <c r="A20" s="29" t="s">
        <v>116</v>
      </c>
      <c r="B20" s="19" t="s">
        <v>117</v>
      </c>
      <c r="C20" s="272"/>
      <c r="D20" s="272"/>
      <c r="E20" s="272"/>
      <c r="F20" s="272"/>
      <c r="G20" s="269"/>
    </row>
    <row r="21" spans="1:7" x14ac:dyDescent="0.2">
      <c r="A21" s="29" t="s">
        <v>118</v>
      </c>
      <c r="B21" s="19" t="s">
        <v>119</v>
      </c>
      <c r="C21" s="272">
        <v>3</v>
      </c>
      <c r="D21" s="272">
        <v>3</v>
      </c>
      <c r="E21" s="272">
        <v>3</v>
      </c>
      <c r="F21" s="272">
        <v>3</v>
      </c>
      <c r="G21" s="269"/>
    </row>
    <row r="22" spans="1:7" x14ac:dyDescent="0.2">
      <c r="A22" s="29" t="s">
        <v>120</v>
      </c>
      <c r="B22" s="19" t="s">
        <v>368</v>
      </c>
      <c r="C22" s="272">
        <v>15000</v>
      </c>
      <c r="D22" s="272">
        <v>15000</v>
      </c>
      <c r="E22" s="272">
        <v>15000</v>
      </c>
      <c r="F22" s="272">
        <v>15000</v>
      </c>
      <c r="G22" s="269"/>
    </row>
    <row r="23" spans="1:7" ht="25.5" x14ac:dyDescent="0.2">
      <c r="A23" s="29" t="s">
        <v>121</v>
      </c>
      <c r="B23" s="19" t="s">
        <v>114</v>
      </c>
      <c r="C23" s="272">
        <v>2500</v>
      </c>
      <c r="D23" s="272">
        <v>2500</v>
      </c>
      <c r="E23" s="272">
        <v>2500</v>
      </c>
      <c r="F23" s="272">
        <v>2500</v>
      </c>
      <c r="G23" s="269"/>
    </row>
    <row r="24" spans="1:7" x14ac:dyDescent="0.2">
      <c r="A24" s="29" t="s">
        <v>122</v>
      </c>
      <c r="B24" s="19" t="s">
        <v>114</v>
      </c>
      <c r="C24" s="272">
        <v>346.42</v>
      </c>
      <c r="D24" s="272">
        <v>354.32</v>
      </c>
      <c r="E24" s="272">
        <v>389.89</v>
      </c>
      <c r="F24" s="272">
        <v>317.5</v>
      </c>
      <c r="G24" s="269"/>
    </row>
    <row r="25" spans="1:7" x14ac:dyDescent="0.2">
      <c r="A25" s="29" t="s">
        <v>123</v>
      </c>
      <c r="B25" s="19" t="s">
        <v>114</v>
      </c>
      <c r="C25" s="272">
        <v>51.1</v>
      </c>
      <c r="D25" s="272">
        <v>46.2</v>
      </c>
      <c r="E25" s="272">
        <v>51</v>
      </c>
      <c r="F25" s="272">
        <v>51.8</v>
      </c>
      <c r="G25" s="269"/>
    </row>
    <row r="26" spans="1:7" x14ac:dyDescent="0.2">
      <c r="A26" s="29" t="s">
        <v>124</v>
      </c>
      <c r="B26" s="19" t="s">
        <v>114</v>
      </c>
      <c r="C26" s="272">
        <v>1.7</v>
      </c>
      <c r="D26" s="272">
        <v>5.5</v>
      </c>
      <c r="E26" s="272">
        <v>5.3</v>
      </c>
      <c r="F26" s="272">
        <v>3</v>
      </c>
      <c r="G26" s="269"/>
    </row>
    <row r="27" spans="1:7" ht="25.5" x14ac:dyDescent="0.2">
      <c r="A27" s="29" t="s">
        <v>125</v>
      </c>
      <c r="B27" s="19" t="s">
        <v>114</v>
      </c>
      <c r="C27" s="272">
        <v>293.7</v>
      </c>
      <c r="D27" s="272">
        <v>302.7</v>
      </c>
      <c r="E27" s="272">
        <v>333.6</v>
      </c>
      <c r="F27" s="272">
        <v>262.8</v>
      </c>
      <c r="G27" s="269"/>
    </row>
    <row r="28" spans="1:7" ht="25.5" x14ac:dyDescent="0.2">
      <c r="A28" s="29" t="s">
        <v>126</v>
      </c>
      <c r="B28" s="19" t="s">
        <v>114</v>
      </c>
      <c r="C28" s="272">
        <v>0</v>
      </c>
      <c r="D28" s="272">
        <v>0</v>
      </c>
      <c r="E28" s="272">
        <v>0</v>
      </c>
      <c r="F28" s="272">
        <v>0</v>
      </c>
      <c r="G28" s="269"/>
    </row>
    <row r="29" spans="1:7" x14ac:dyDescent="0.2">
      <c r="A29" s="29" t="s">
        <v>127</v>
      </c>
      <c r="B29" s="19" t="s">
        <v>114</v>
      </c>
      <c r="C29" s="272">
        <v>2154</v>
      </c>
      <c r="D29" s="272">
        <v>2146</v>
      </c>
      <c r="E29" s="272">
        <v>2110</v>
      </c>
      <c r="F29" s="272">
        <v>2183</v>
      </c>
      <c r="G29" s="269"/>
    </row>
    <row r="30" spans="1:7" x14ac:dyDescent="0.2">
      <c r="A30" s="29" t="s">
        <v>128</v>
      </c>
      <c r="B30" s="19" t="s">
        <v>129</v>
      </c>
      <c r="C30" s="272">
        <v>86.1</v>
      </c>
      <c r="D30" s="272">
        <v>85.8</v>
      </c>
      <c r="E30" s="272">
        <v>84.4</v>
      </c>
      <c r="F30" s="272">
        <v>87.3</v>
      </c>
      <c r="G30" s="269"/>
    </row>
  </sheetData>
  <mergeCells count="2">
    <mergeCell ref="A3:G3"/>
    <mergeCell ref="A17:G17"/>
  </mergeCells>
  <hyperlinks>
    <hyperlink ref="N1" location="'Приложение 2 (ТЭЦ)'!A1" display="Приложение 2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T26"/>
  <sheetViews>
    <sheetView workbookViewId="0">
      <selection activeCell="E12" sqref="E12"/>
    </sheetView>
  </sheetViews>
  <sheetFormatPr defaultRowHeight="15" x14ac:dyDescent="0.25"/>
  <cols>
    <col min="1" max="1" width="38.140625" customWidth="1"/>
  </cols>
  <sheetData>
    <row r="1" spans="1:20" s="67" customFormat="1" ht="15.75" x14ac:dyDescent="0.25">
      <c r="A1" s="77" t="s">
        <v>404</v>
      </c>
      <c r="S1" s="12" t="s">
        <v>19</v>
      </c>
      <c r="T1" s="165" t="s">
        <v>189</v>
      </c>
    </row>
    <row r="2" spans="1:20" x14ac:dyDescent="0.25">
      <c r="A2" s="393" t="s">
        <v>130</v>
      </c>
      <c r="B2" s="393" t="s">
        <v>2091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20" x14ac:dyDescent="0.25">
      <c r="A3" s="393"/>
      <c r="B3" s="68" t="s">
        <v>374</v>
      </c>
      <c r="C3" s="68" t="s">
        <v>375</v>
      </c>
      <c r="D3" s="68" t="s">
        <v>376</v>
      </c>
      <c r="E3" s="68" t="s">
        <v>377</v>
      </c>
      <c r="F3" s="68" t="s">
        <v>378</v>
      </c>
      <c r="G3" s="68" t="s">
        <v>379</v>
      </c>
      <c r="H3" s="68" t="s">
        <v>380</v>
      </c>
      <c r="I3" s="68" t="s">
        <v>381</v>
      </c>
      <c r="J3" s="68" t="s">
        <v>382</v>
      </c>
      <c r="K3" s="68" t="s">
        <v>383</v>
      </c>
      <c r="L3" s="68" t="s">
        <v>384</v>
      </c>
      <c r="M3" s="68" t="s">
        <v>385</v>
      </c>
    </row>
    <row r="4" spans="1:20" x14ac:dyDescent="0.25">
      <c r="A4" s="398" t="s">
        <v>386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</row>
    <row r="5" spans="1:20" x14ac:dyDescent="0.25">
      <c r="A5" s="69" t="s">
        <v>387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20" x14ac:dyDescent="0.25">
      <c r="A6" s="69" t="s">
        <v>388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20" ht="25.5" x14ac:dyDescent="0.25">
      <c r="A7" s="69" t="s">
        <v>389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0" ht="25.5" x14ac:dyDescent="0.25">
      <c r="A8" s="69" t="s">
        <v>390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20" ht="25.5" x14ac:dyDescent="0.25">
      <c r="A9" s="69" t="s">
        <v>391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20" x14ac:dyDescent="0.25">
      <c r="A10" s="69" t="s">
        <v>392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0" x14ac:dyDescent="0.25">
      <c r="A11" s="69" t="s">
        <v>393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20" ht="25.5" x14ac:dyDescent="0.25">
      <c r="A12" s="69" t="s">
        <v>394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20" x14ac:dyDescent="0.25">
      <c r="A13" s="69" t="s">
        <v>395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20" x14ac:dyDescent="0.25">
      <c r="A14" s="69" t="s">
        <v>396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20" x14ac:dyDescent="0.25">
      <c r="A15" s="69" t="s">
        <v>397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1:20" ht="25.5" x14ac:dyDescent="0.25">
      <c r="A16" s="69" t="s">
        <v>398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</row>
    <row r="17" spans="1:13" ht="25.5" x14ac:dyDescent="0.25">
      <c r="A17" s="69" t="s">
        <v>399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</row>
    <row r="18" spans="1:13" ht="25.5" x14ac:dyDescent="0.25">
      <c r="A18" s="69" t="s">
        <v>400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x14ac:dyDescent="0.25">
      <c r="A19" s="69" t="s">
        <v>401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</row>
    <row r="20" spans="1:13" x14ac:dyDescent="0.25">
      <c r="A20" s="69" t="s">
        <v>392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</row>
    <row r="21" spans="1:13" x14ac:dyDescent="0.25">
      <c r="A21" s="69" t="s">
        <v>393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</row>
    <row r="22" spans="1:13" ht="25.5" x14ac:dyDescent="0.25">
      <c r="A22" s="69" t="s">
        <v>402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ht="25.5" x14ac:dyDescent="0.25">
      <c r="A23" s="69" t="s">
        <v>403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3" x14ac:dyDescent="0.25">
      <c r="A24" s="69" t="s">
        <v>395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</row>
    <row r="25" spans="1:13" x14ac:dyDescent="0.25">
      <c r="A25" s="69" t="s">
        <v>396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5">
      <c r="A26" s="69" t="s">
        <v>397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</row>
  </sheetData>
  <mergeCells count="3">
    <mergeCell ref="A2:A3"/>
    <mergeCell ref="B2:M2"/>
    <mergeCell ref="A4:M4"/>
  </mergeCells>
  <hyperlinks>
    <hyperlink ref="T1" location="'Приложение 2 (ТЭЦ)'!A1" display="Приложение 2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P14"/>
  <sheetViews>
    <sheetView workbookViewId="0">
      <selection activeCell="E12" sqref="E12"/>
    </sheetView>
  </sheetViews>
  <sheetFormatPr defaultColWidth="9.140625" defaultRowHeight="12.75" x14ac:dyDescent="0.2"/>
  <cols>
    <col min="1" max="1" width="17.28515625" style="40" customWidth="1"/>
    <col min="2" max="2" width="11.7109375" style="40" customWidth="1"/>
    <col min="3" max="3" width="11.140625" style="40" customWidth="1"/>
    <col min="4" max="4" width="18.140625" style="40" bestFit="1" customWidth="1"/>
    <col min="5" max="6" width="17.42578125" style="40" customWidth="1"/>
    <col min="7" max="7" width="9.140625" style="40"/>
    <col min="8" max="8" width="10" style="40" customWidth="1"/>
    <col min="9" max="13" width="9.140625" style="40"/>
    <col min="14" max="14" width="14.7109375" style="40" customWidth="1"/>
    <col min="15" max="16" width="21.85546875" style="40" customWidth="1"/>
    <col min="17" max="16384" width="9.140625" style="40"/>
  </cols>
  <sheetData>
    <row r="1" spans="1:16" x14ac:dyDescent="0.2">
      <c r="A1" s="303" t="s">
        <v>1969</v>
      </c>
      <c r="J1" s="12" t="s">
        <v>19</v>
      </c>
      <c r="K1" s="304" t="s">
        <v>189</v>
      </c>
      <c r="N1" s="303" t="s">
        <v>1971</v>
      </c>
    </row>
    <row r="2" spans="1:16" ht="25.5" x14ac:dyDescent="0.2">
      <c r="A2" s="398" t="s">
        <v>569</v>
      </c>
      <c r="B2" s="398" t="s">
        <v>88</v>
      </c>
      <c r="C2" s="398" t="s">
        <v>64</v>
      </c>
      <c r="D2" s="398" t="s">
        <v>570</v>
      </c>
      <c r="E2" s="398" t="s">
        <v>571</v>
      </c>
      <c r="F2" s="398" t="s">
        <v>572</v>
      </c>
      <c r="G2" s="398" t="s">
        <v>530</v>
      </c>
      <c r="H2" s="398"/>
      <c r="N2" s="250" t="s">
        <v>573</v>
      </c>
      <c r="O2" s="250" t="s">
        <v>524</v>
      </c>
      <c r="P2" s="250" t="s">
        <v>90</v>
      </c>
    </row>
    <row r="3" spans="1:16" x14ac:dyDescent="0.2">
      <c r="A3" s="398"/>
      <c r="B3" s="398"/>
      <c r="C3" s="398"/>
      <c r="D3" s="398"/>
      <c r="E3" s="398"/>
      <c r="F3" s="398"/>
      <c r="G3" s="250" t="s">
        <v>527</v>
      </c>
      <c r="H3" s="250" t="s">
        <v>528</v>
      </c>
      <c r="N3" s="305"/>
      <c r="O3" s="252"/>
      <c r="P3" s="252"/>
    </row>
    <row r="4" spans="1:16" x14ac:dyDescent="0.2">
      <c r="A4" s="252" t="s">
        <v>198</v>
      </c>
      <c r="B4" s="252"/>
      <c r="C4" s="252"/>
      <c r="D4" s="252"/>
      <c r="E4" s="252"/>
      <c r="F4" s="252"/>
      <c r="G4" s="252"/>
      <c r="H4" s="252"/>
      <c r="N4" s="305"/>
      <c r="O4" s="252"/>
      <c r="P4" s="252"/>
    </row>
    <row r="5" spans="1:16" ht="21.75" customHeight="1" x14ac:dyDescent="0.2">
      <c r="A5" s="252" t="s">
        <v>198</v>
      </c>
      <c r="B5" s="252"/>
      <c r="C5" s="252"/>
      <c r="D5" s="252"/>
      <c r="E5" s="252"/>
      <c r="F5" s="252"/>
      <c r="G5" s="252"/>
      <c r="H5" s="252"/>
      <c r="N5" s="305"/>
      <c r="O5" s="252"/>
      <c r="P5" s="252"/>
    </row>
    <row r="6" spans="1:16" x14ac:dyDescent="0.2">
      <c r="A6" s="252"/>
      <c r="B6" s="306"/>
      <c r="C6" s="306"/>
      <c r="D6" s="252"/>
      <c r="E6" s="306"/>
      <c r="F6" s="306"/>
      <c r="G6" s="306"/>
      <c r="H6" s="306"/>
    </row>
    <row r="9" spans="1:16" x14ac:dyDescent="0.2">
      <c r="A9" s="303" t="s">
        <v>1970</v>
      </c>
      <c r="N9" s="303" t="s">
        <v>1972</v>
      </c>
    </row>
    <row r="10" spans="1:16" ht="25.5" x14ac:dyDescent="0.2">
      <c r="A10" s="398" t="s">
        <v>569</v>
      </c>
      <c r="B10" s="398" t="s">
        <v>88</v>
      </c>
      <c r="C10" s="398" t="s">
        <v>64</v>
      </c>
      <c r="D10" s="398" t="s">
        <v>570</v>
      </c>
      <c r="E10" s="398" t="s">
        <v>571</v>
      </c>
      <c r="F10" s="398" t="s">
        <v>572</v>
      </c>
      <c r="G10" s="398" t="s">
        <v>530</v>
      </c>
      <c r="H10" s="398"/>
      <c r="N10" s="250" t="s">
        <v>573</v>
      </c>
      <c r="O10" s="250" t="s">
        <v>524</v>
      </c>
      <c r="P10" s="250" t="s">
        <v>90</v>
      </c>
    </row>
    <row r="11" spans="1:16" x14ac:dyDescent="0.2">
      <c r="A11" s="398"/>
      <c r="B11" s="398"/>
      <c r="C11" s="398"/>
      <c r="D11" s="398"/>
      <c r="E11" s="398"/>
      <c r="F11" s="398"/>
      <c r="G11" s="250" t="s">
        <v>527</v>
      </c>
      <c r="H11" s="250" t="s">
        <v>528</v>
      </c>
      <c r="N11" s="305"/>
      <c r="O11" s="252"/>
      <c r="P11" s="252"/>
    </row>
    <row r="12" spans="1:16" x14ac:dyDescent="0.2">
      <c r="A12" s="252"/>
      <c r="B12" s="252"/>
      <c r="C12" s="252"/>
      <c r="D12" s="252"/>
      <c r="E12" s="252"/>
      <c r="F12" s="252"/>
      <c r="G12" s="252"/>
      <c r="H12" s="252"/>
      <c r="N12" s="305"/>
      <c r="O12" s="252"/>
      <c r="P12" s="252"/>
    </row>
    <row r="13" spans="1:16" x14ac:dyDescent="0.2">
      <c r="A13" s="252"/>
      <c r="B13" s="252"/>
      <c r="C13" s="252"/>
      <c r="D13" s="252"/>
      <c r="E13" s="252"/>
      <c r="F13" s="252"/>
      <c r="G13" s="252"/>
      <c r="H13" s="252"/>
      <c r="N13" s="305"/>
      <c r="O13" s="252"/>
      <c r="P13" s="252"/>
    </row>
    <row r="14" spans="1:16" x14ac:dyDescent="0.2">
      <c r="A14" s="252"/>
      <c r="B14" s="306"/>
      <c r="C14" s="306"/>
      <c r="D14" s="252"/>
      <c r="E14" s="306"/>
      <c r="F14" s="306"/>
      <c r="G14" s="306"/>
      <c r="H14" s="306"/>
    </row>
  </sheetData>
  <mergeCells count="14">
    <mergeCell ref="G2:H2"/>
    <mergeCell ref="A10:A11"/>
    <mergeCell ref="B10:B11"/>
    <mergeCell ref="C10:C11"/>
    <mergeCell ref="D10:D11"/>
    <mergeCell ref="E10:E11"/>
    <mergeCell ref="F10:F11"/>
    <mergeCell ref="G10:H10"/>
    <mergeCell ref="A2:A3"/>
    <mergeCell ref="B2:B3"/>
    <mergeCell ref="C2:C3"/>
    <mergeCell ref="D2:D3"/>
    <mergeCell ref="E2:E3"/>
    <mergeCell ref="F2:F3"/>
  </mergeCells>
  <hyperlinks>
    <hyperlink ref="K1" location="'Приложение 2 (ТЭЦ)'!A1" display="Приложение 2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R18"/>
  <sheetViews>
    <sheetView zoomScale="90" zoomScaleNormal="90" workbookViewId="0">
      <selection activeCell="E12" sqref="E12"/>
    </sheetView>
  </sheetViews>
  <sheetFormatPr defaultRowHeight="15" x14ac:dyDescent="0.25"/>
  <cols>
    <col min="2" max="2" width="14.7109375" customWidth="1"/>
    <col min="3" max="3" width="15.140625" customWidth="1"/>
    <col min="4" max="4" width="13" customWidth="1"/>
    <col min="5" max="5" width="29.140625" customWidth="1"/>
    <col min="9" max="9" width="11.7109375" customWidth="1"/>
    <col min="12" max="15" width="21" customWidth="1"/>
  </cols>
  <sheetData>
    <row r="1" spans="1:18" x14ac:dyDescent="0.25">
      <c r="A1" s="281" t="s">
        <v>1973</v>
      </c>
      <c r="B1" s="281"/>
      <c r="C1" s="281"/>
      <c r="D1" s="281"/>
      <c r="E1" s="281"/>
      <c r="H1" s="281" t="s">
        <v>1974</v>
      </c>
      <c r="I1" s="281"/>
      <c r="J1" s="281"/>
      <c r="K1" s="281"/>
      <c r="L1" s="281"/>
      <c r="M1" s="281"/>
      <c r="N1" s="281"/>
      <c r="O1" s="281"/>
    </row>
    <row r="2" spans="1:18" ht="119.25" customHeight="1" x14ac:dyDescent="0.25">
      <c r="A2" s="399" t="s">
        <v>574</v>
      </c>
      <c r="B2" s="399" t="s">
        <v>575</v>
      </c>
      <c r="C2" s="399"/>
      <c r="D2" s="399" t="s">
        <v>576</v>
      </c>
      <c r="E2" s="399"/>
      <c r="H2" s="399" t="s">
        <v>574</v>
      </c>
      <c r="I2" s="399" t="s">
        <v>581</v>
      </c>
      <c r="J2" s="399"/>
      <c r="K2" s="399"/>
      <c r="L2" s="399" t="s">
        <v>582</v>
      </c>
      <c r="M2" s="399" t="s">
        <v>583</v>
      </c>
      <c r="N2" s="399" t="s">
        <v>584</v>
      </c>
      <c r="O2" s="399" t="s">
        <v>585</v>
      </c>
    </row>
    <row r="3" spans="1:18" ht="30" x14ac:dyDescent="0.25">
      <c r="A3" s="399"/>
      <c r="B3" s="251" t="s">
        <v>577</v>
      </c>
      <c r="C3" s="251" t="s">
        <v>578</v>
      </c>
      <c r="D3" s="251" t="s">
        <v>579</v>
      </c>
      <c r="E3" s="251" t="s">
        <v>580</v>
      </c>
      <c r="H3" s="399"/>
      <c r="I3" s="251" t="s">
        <v>586</v>
      </c>
      <c r="J3" s="251" t="s">
        <v>587</v>
      </c>
      <c r="K3" s="251" t="s">
        <v>588</v>
      </c>
      <c r="L3" s="399"/>
      <c r="M3" s="399"/>
      <c r="N3" s="399"/>
      <c r="O3" s="399"/>
    </row>
    <row r="4" spans="1:18" x14ac:dyDescent="0.25">
      <c r="A4" s="251">
        <v>2017</v>
      </c>
      <c r="B4" s="191">
        <v>200</v>
      </c>
      <c r="C4" s="191">
        <v>200</v>
      </c>
      <c r="D4" s="191">
        <v>671.5</v>
      </c>
      <c r="E4" s="191">
        <f>D4</f>
        <v>671.5</v>
      </c>
      <c r="H4" s="251">
        <v>2017</v>
      </c>
      <c r="I4" s="191">
        <f>E4</f>
        <v>671.5</v>
      </c>
      <c r="J4" s="191">
        <f>K4-I4</f>
        <v>0</v>
      </c>
      <c r="K4" s="191">
        <f>D4</f>
        <v>671.5</v>
      </c>
      <c r="L4" s="191">
        <f>K4-M4</f>
        <v>0</v>
      </c>
      <c r="M4" s="191">
        <f>K4</f>
        <v>671.5</v>
      </c>
      <c r="N4" s="307">
        <f t="shared" ref="N4:N5" si="0">N5</f>
        <v>8.9</v>
      </c>
      <c r="O4" s="307">
        <f>M4-N4</f>
        <v>662.6</v>
      </c>
      <c r="Q4" s="12" t="s">
        <v>19</v>
      </c>
      <c r="R4" s="165" t="s">
        <v>189</v>
      </c>
    </row>
    <row r="5" spans="1:18" x14ac:dyDescent="0.25">
      <c r="A5" s="251">
        <v>2018</v>
      </c>
      <c r="B5" s="191">
        <v>200</v>
      </c>
      <c r="C5" s="191">
        <v>200</v>
      </c>
      <c r="D5" s="191">
        <v>671.5</v>
      </c>
      <c r="E5" s="191">
        <f t="shared" ref="E5:E7" si="1">D5</f>
        <v>671.5</v>
      </c>
      <c r="H5" s="251">
        <v>2018</v>
      </c>
      <c r="I5" s="191">
        <f t="shared" ref="I5:I7" si="2">E5</f>
        <v>671.5</v>
      </c>
      <c r="J5" s="191">
        <f t="shared" ref="J5:J7" si="3">K5-I5</f>
        <v>0</v>
      </c>
      <c r="K5" s="191">
        <f t="shared" ref="K5:K7" si="4">D5</f>
        <v>671.5</v>
      </c>
      <c r="L5" s="191">
        <f t="shared" ref="L5:L7" si="5">K5-M5</f>
        <v>0</v>
      </c>
      <c r="M5" s="191">
        <f t="shared" ref="M5:M7" si="6">K5</f>
        <v>671.5</v>
      </c>
      <c r="N5" s="307">
        <f t="shared" si="0"/>
        <v>8.9</v>
      </c>
      <c r="O5" s="307">
        <f t="shared" ref="O5:O7" si="7">M5-N5</f>
        <v>662.6</v>
      </c>
    </row>
    <row r="6" spans="1:18" x14ac:dyDescent="0.25">
      <c r="A6" s="251">
        <v>2019</v>
      </c>
      <c r="B6" s="191">
        <v>200</v>
      </c>
      <c r="C6" s="191">
        <v>200</v>
      </c>
      <c r="D6" s="191">
        <v>671.5</v>
      </c>
      <c r="E6" s="191">
        <f t="shared" si="1"/>
        <v>671.5</v>
      </c>
      <c r="H6" s="251">
        <v>2019</v>
      </c>
      <c r="I6" s="191">
        <f t="shared" si="2"/>
        <v>671.5</v>
      </c>
      <c r="J6" s="191">
        <f t="shared" si="3"/>
        <v>0</v>
      </c>
      <c r="K6" s="191">
        <f t="shared" si="4"/>
        <v>671.5</v>
      </c>
      <c r="L6" s="191">
        <f t="shared" si="5"/>
        <v>0</v>
      </c>
      <c r="M6" s="191">
        <f t="shared" si="6"/>
        <v>671.5</v>
      </c>
      <c r="N6" s="307">
        <f>N7</f>
        <v>8.9</v>
      </c>
      <c r="O6" s="307">
        <f t="shared" si="7"/>
        <v>662.6</v>
      </c>
    </row>
    <row r="7" spans="1:18" x14ac:dyDescent="0.25">
      <c r="A7" s="251">
        <v>2020</v>
      </c>
      <c r="B7" s="191">
        <v>200</v>
      </c>
      <c r="C7" s="191">
        <v>200</v>
      </c>
      <c r="D7" s="191">
        <v>671.5</v>
      </c>
      <c r="E7" s="191">
        <f t="shared" si="1"/>
        <v>671.5</v>
      </c>
      <c r="H7" s="308">
        <v>2020</v>
      </c>
      <c r="I7" s="191">
        <f t="shared" si="2"/>
        <v>671.5</v>
      </c>
      <c r="J7" s="191">
        <f t="shared" si="3"/>
        <v>0</v>
      </c>
      <c r="K7" s="191">
        <f t="shared" si="4"/>
        <v>671.5</v>
      </c>
      <c r="L7" s="191">
        <f t="shared" si="5"/>
        <v>0</v>
      </c>
      <c r="M7" s="191">
        <f t="shared" si="6"/>
        <v>671.5</v>
      </c>
      <c r="N7" s="307">
        <f>8.6+0.3</f>
        <v>8.9</v>
      </c>
      <c r="O7" s="307">
        <f t="shared" si="7"/>
        <v>662.6</v>
      </c>
    </row>
    <row r="8" spans="1:18" x14ac:dyDescent="0.25">
      <c r="A8" s="308">
        <v>2021</v>
      </c>
      <c r="B8" s="309"/>
      <c r="C8" s="309"/>
      <c r="D8" s="309"/>
      <c r="E8" s="309"/>
      <c r="H8" s="308">
        <v>2021</v>
      </c>
      <c r="I8" s="309"/>
      <c r="J8" s="309"/>
      <c r="K8" s="309"/>
      <c r="L8" s="309"/>
      <c r="M8" s="309"/>
      <c r="N8" s="309"/>
      <c r="O8" s="309"/>
    </row>
    <row r="11" spans="1:18" x14ac:dyDescent="0.25">
      <c r="A11" s="281" t="s">
        <v>1975</v>
      </c>
      <c r="B11" s="281"/>
      <c r="C11" s="281"/>
      <c r="D11" s="281"/>
      <c r="E11" s="281"/>
      <c r="H11" s="281" t="s">
        <v>1976</v>
      </c>
      <c r="I11" s="281"/>
      <c r="J11" s="281"/>
      <c r="K11" s="281"/>
      <c r="L11" s="281"/>
      <c r="M11" s="281"/>
      <c r="N11" s="281"/>
      <c r="O11" s="281"/>
    </row>
    <row r="12" spans="1:18" ht="119.25" customHeight="1" x14ac:dyDescent="0.25">
      <c r="A12" s="399" t="s">
        <v>574</v>
      </c>
      <c r="B12" s="399" t="s">
        <v>575</v>
      </c>
      <c r="C12" s="399"/>
      <c r="D12" s="399" t="s">
        <v>576</v>
      </c>
      <c r="E12" s="399"/>
      <c r="H12" s="399" t="s">
        <v>574</v>
      </c>
      <c r="I12" s="399" t="s">
        <v>581</v>
      </c>
      <c r="J12" s="399"/>
      <c r="K12" s="399"/>
      <c r="L12" s="399" t="s">
        <v>582</v>
      </c>
      <c r="M12" s="399" t="s">
        <v>583</v>
      </c>
      <c r="N12" s="399" t="s">
        <v>584</v>
      </c>
      <c r="O12" s="399" t="s">
        <v>585</v>
      </c>
    </row>
    <row r="13" spans="1:18" ht="30" x14ac:dyDescent="0.25">
      <c r="A13" s="399"/>
      <c r="B13" s="251" t="s">
        <v>577</v>
      </c>
      <c r="C13" s="251" t="s">
        <v>578</v>
      </c>
      <c r="D13" s="251" t="s">
        <v>579</v>
      </c>
      <c r="E13" s="251" t="s">
        <v>580</v>
      </c>
      <c r="H13" s="399"/>
      <c r="I13" s="251" t="s">
        <v>586</v>
      </c>
      <c r="J13" s="251" t="s">
        <v>587</v>
      </c>
      <c r="K13" s="251" t="s">
        <v>588</v>
      </c>
      <c r="L13" s="399"/>
      <c r="M13" s="399"/>
      <c r="N13" s="399"/>
      <c r="O13" s="399"/>
    </row>
    <row r="14" spans="1:18" x14ac:dyDescent="0.25">
      <c r="A14" s="251">
        <v>2017</v>
      </c>
      <c r="B14" s="191">
        <v>330</v>
      </c>
      <c r="C14" s="191">
        <v>330</v>
      </c>
      <c r="D14" s="191">
        <v>876</v>
      </c>
      <c r="E14" s="191">
        <f>D14-200</f>
        <v>676</v>
      </c>
      <c r="H14" s="251">
        <v>2017</v>
      </c>
      <c r="I14" s="191">
        <f>E14</f>
        <v>676</v>
      </c>
      <c r="J14" s="191">
        <f>K14-I14</f>
        <v>200</v>
      </c>
      <c r="K14" s="191">
        <f>D14</f>
        <v>876</v>
      </c>
      <c r="L14" s="191">
        <f>K14-M14</f>
        <v>0</v>
      </c>
      <c r="M14" s="191">
        <f>K14</f>
        <v>876</v>
      </c>
      <c r="N14" s="307">
        <f t="shared" ref="N14:N15" si="8">N15</f>
        <v>6.1</v>
      </c>
      <c r="O14" s="307">
        <f>M14-N14</f>
        <v>869.9</v>
      </c>
    </row>
    <row r="15" spans="1:18" x14ac:dyDescent="0.25">
      <c r="A15" s="251">
        <v>2018</v>
      </c>
      <c r="B15" s="191">
        <v>330</v>
      </c>
      <c r="C15" s="191">
        <v>330</v>
      </c>
      <c r="D15" s="191">
        <v>876</v>
      </c>
      <c r="E15" s="191">
        <f t="shared" ref="E15:E17" si="9">D15-200</f>
        <v>676</v>
      </c>
      <c r="H15" s="251">
        <v>2018</v>
      </c>
      <c r="I15" s="191">
        <f t="shared" ref="I15:I17" si="10">E15</f>
        <v>676</v>
      </c>
      <c r="J15" s="191">
        <f t="shared" ref="J15:J17" si="11">K15-I15</f>
        <v>200</v>
      </c>
      <c r="K15" s="191">
        <f t="shared" ref="K15:K17" si="12">D15</f>
        <v>876</v>
      </c>
      <c r="L15" s="191">
        <f t="shared" ref="L15:L17" si="13">K15-M15</f>
        <v>0</v>
      </c>
      <c r="M15" s="191">
        <f t="shared" ref="M15:M17" si="14">K15</f>
        <v>876</v>
      </c>
      <c r="N15" s="307">
        <f t="shared" si="8"/>
        <v>6.1</v>
      </c>
      <c r="O15" s="307">
        <f t="shared" ref="O15:O17" si="15">M15-N15</f>
        <v>869.9</v>
      </c>
    </row>
    <row r="16" spans="1:18" x14ac:dyDescent="0.25">
      <c r="A16" s="251">
        <v>2019</v>
      </c>
      <c r="B16" s="191">
        <v>330</v>
      </c>
      <c r="C16" s="191">
        <v>330</v>
      </c>
      <c r="D16" s="191">
        <v>876</v>
      </c>
      <c r="E16" s="191">
        <f t="shared" si="9"/>
        <v>676</v>
      </c>
      <c r="H16" s="251">
        <v>2019</v>
      </c>
      <c r="I16" s="191">
        <f t="shared" si="10"/>
        <v>676</v>
      </c>
      <c r="J16" s="191">
        <f t="shared" si="11"/>
        <v>200</v>
      </c>
      <c r="K16" s="191">
        <f t="shared" si="12"/>
        <v>876</v>
      </c>
      <c r="L16" s="191">
        <f t="shared" si="13"/>
        <v>0</v>
      </c>
      <c r="M16" s="191">
        <f t="shared" si="14"/>
        <v>876</v>
      </c>
      <c r="N16" s="307">
        <f>N17</f>
        <v>6.1</v>
      </c>
      <c r="O16" s="307">
        <f t="shared" si="15"/>
        <v>869.9</v>
      </c>
    </row>
    <row r="17" spans="1:15" x14ac:dyDescent="0.25">
      <c r="A17" s="251">
        <v>2020</v>
      </c>
      <c r="B17" s="191">
        <v>330</v>
      </c>
      <c r="C17" s="191">
        <v>330</v>
      </c>
      <c r="D17" s="191">
        <v>876</v>
      </c>
      <c r="E17" s="191">
        <f t="shared" si="9"/>
        <v>676</v>
      </c>
      <c r="H17" s="251">
        <v>2020</v>
      </c>
      <c r="I17" s="191">
        <f t="shared" si="10"/>
        <v>676</v>
      </c>
      <c r="J17" s="191">
        <f t="shared" si="11"/>
        <v>200</v>
      </c>
      <c r="K17" s="191">
        <f t="shared" si="12"/>
        <v>876</v>
      </c>
      <c r="L17" s="191">
        <f t="shared" si="13"/>
        <v>0</v>
      </c>
      <c r="M17" s="191">
        <f t="shared" si="14"/>
        <v>876</v>
      </c>
      <c r="N17" s="307">
        <f>5.5+0.6</f>
        <v>6.1</v>
      </c>
      <c r="O17" s="307">
        <f t="shared" si="15"/>
        <v>869.9</v>
      </c>
    </row>
    <row r="18" spans="1:15" x14ac:dyDescent="0.25">
      <c r="A18" s="308">
        <v>2021</v>
      </c>
      <c r="B18" s="309"/>
      <c r="C18" s="309"/>
      <c r="D18" s="309"/>
      <c r="E18" s="309"/>
      <c r="H18" s="308">
        <v>2021</v>
      </c>
      <c r="I18" s="309"/>
      <c r="J18" s="309"/>
      <c r="K18" s="309"/>
      <c r="L18" s="309"/>
      <c r="M18" s="309"/>
      <c r="N18" s="309"/>
      <c r="O18" s="309"/>
    </row>
  </sheetData>
  <mergeCells count="18">
    <mergeCell ref="N12:N13"/>
    <mergeCell ref="O12:O13"/>
    <mergeCell ref="M2:M3"/>
    <mergeCell ref="N2:N3"/>
    <mergeCell ref="O2:O3"/>
    <mergeCell ref="L12:L13"/>
    <mergeCell ref="M12:M13"/>
    <mergeCell ref="A2:A3"/>
    <mergeCell ref="B2:C2"/>
    <mergeCell ref="D2:E2"/>
    <mergeCell ref="H2:H3"/>
    <mergeCell ref="I2:K2"/>
    <mergeCell ref="L2:L3"/>
    <mergeCell ref="A12:A13"/>
    <mergeCell ref="B12:C12"/>
    <mergeCell ref="D12:E12"/>
    <mergeCell ref="H12:H13"/>
    <mergeCell ref="I12:K12"/>
  </mergeCells>
  <hyperlinks>
    <hyperlink ref="R4" location="'Приложение 2 (ТЭЦ)'!A1" display="Приложение 2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H34"/>
  <sheetViews>
    <sheetView workbookViewId="0">
      <selection activeCell="E12" sqref="E12"/>
    </sheetView>
  </sheetViews>
  <sheetFormatPr defaultRowHeight="15" x14ac:dyDescent="0.25"/>
  <cols>
    <col min="2" max="2" width="17.42578125" customWidth="1"/>
    <col min="3" max="3" width="19.42578125" customWidth="1"/>
    <col min="4" max="4" width="28.42578125" customWidth="1"/>
    <col min="5" max="5" width="13.7109375" customWidth="1"/>
    <col min="6" max="6" width="40.28515625" customWidth="1"/>
  </cols>
  <sheetData>
    <row r="1" spans="1:8" x14ac:dyDescent="0.25">
      <c r="A1" t="s">
        <v>1977</v>
      </c>
      <c r="G1" s="12" t="s">
        <v>19</v>
      </c>
      <c r="H1" s="165" t="s">
        <v>189</v>
      </c>
    </row>
    <row r="2" spans="1:8" ht="30" x14ac:dyDescent="0.25">
      <c r="A2" s="149" t="s">
        <v>591</v>
      </c>
      <c r="B2" s="149" t="s">
        <v>219</v>
      </c>
      <c r="C2" s="149" t="s">
        <v>573</v>
      </c>
      <c r="D2" s="149" t="s">
        <v>592</v>
      </c>
      <c r="E2" s="149" t="s">
        <v>90</v>
      </c>
    </row>
    <row r="3" spans="1:8" ht="15" customHeight="1" x14ac:dyDescent="0.25">
      <c r="A3" s="401" t="s">
        <v>2092</v>
      </c>
      <c r="B3" s="402"/>
      <c r="C3" s="402"/>
      <c r="D3" s="402"/>
      <c r="E3" s="403"/>
      <c r="F3" s="400" t="s">
        <v>2093</v>
      </c>
    </row>
    <row r="4" spans="1:8" x14ac:dyDescent="0.25">
      <c r="A4" s="151">
        <v>1</v>
      </c>
      <c r="B4" s="151" t="s">
        <v>595</v>
      </c>
      <c r="C4" s="151" t="s">
        <v>719</v>
      </c>
      <c r="D4" s="151"/>
      <c r="E4" s="76"/>
      <c r="F4" s="400"/>
    </row>
    <row r="5" spans="1:8" x14ac:dyDescent="0.25">
      <c r="A5" s="151">
        <v>2</v>
      </c>
      <c r="B5" s="151" t="s">
        <v>596</v>
      </c>
      <c r="C5" s="151" t="s">
        <v>719</v>
      </c>
      <c r="D5" s="151"/>
      <c r="E5" s="76"/>
      <c r="F5" s="400"/>
    </row>
    <row r="6" spans="1:8" x14ac:dyDescent="0.25">
      <c r="A6" s="401" t="s">
        <v>2092</v>
      </c>
      <c r="B6" s="402"/>
      <c r="C6" s="402"/>
      <c r="D6" s="402"/>
      <c r="E6" s="403"/>
      <c r="F6" s="400"/>
    </row>
    <row r="7" spans="1:8" x14ac:dyDescent="0.25">
      <c r="A7" s="151">
        <v>3</v>
      </c>
      <c r="B7" s="151" t="s">
        <v>595</v>
      </c>
      <c r="C7" s="151" t="s">
        <v>719</v>
      </c>
      <c r="D7" s="151"/>
      <c r="E7" s="76"/>
      <c r="F7" s="400"/>
    </row>
    <row r="8" spans="1:8" x14ac:dyDescent="0.25">
      <c r="A8" s="151">
        <v>4</v>
      </c>
      <c r="B8" s="151" t="s">
        <v>596</v>
      </c>
      <c r="C8" s="151" t="s">
        <v>719</v>
      </c>
      <c r="D8" s="151"/>
      <c r="E8" s="76"/>
      <c r="F8" s="400"/>
    </row>
    <row r="9" spans="1:8" x14ac:dyDescent="0.25">
      <c r="A9" s="401" t="s">
        <v>733</v>
      </c>
      <c r="B9" s="402"/>
      <c r="C9" s="402"/>
      <c r="D9" s="402"/>
      <c r="E9" s="403"/>
      <c r="F9" s="400"/>
    </row>
    <row r="10" spans="1:8" x14ac:dyDescent="0.25">
      <c r="A10" s="151">
        <v>5</v>
      </c>
      <c r="B10" s="191" t="s">
        <v>722</v>
      </c>
      <c r="C10" s="191" t="s">
        <v>594</v>
      </c>
      <c r="D10" s="151"/>
      <c r="E10" s="76"/>
      <c r="F10" s="400"/>
    </row>
    <row r="11" spans="1:8" x14ac:dyDescent="0.25">
      <c r="A11" s="151">
        <v>6</v>
      </c>
      <c r="B11" s="191" t="s">
        <v>723</v>
      </c>
      <c r="C11" s="191" t="s">
        <v>724</v>
      </c>
      <c r="D11" s="151"/>
      <c r="E11" s="76"/>
      <c r="F11" s="400"/>
    </row>
    <row r="12" spans="1:8" x14ac:dyDescent="0.25">
      <c r="A12" s="151">
        <v>7</v>
      </c>
      <c r="B12" s="191" t="s">
        <v>725</v>
      </c>
      <c r="C12" s="191" t="s">
        <v>593</v>
      </c>
      <c r="D12" s="151"/>
      <c r="E12" s="76"/>
      <c r="F12" s="400"/>
    </row>
    <row r="13" spans="1:8" x14ac:dyDescent="0.25">
      <c r="A13" s="151">
        <v>8</v>
      </c>
      <c r="B13" s="191" t="s">
        <v>726</v>
      </c>
      <c r="C13" s="191" t="s">
        <v>593</v>
      </c>
      <c r="D13" s="151"/>
      <c r="E13" s="76"/>
      <c r="F13" s="400"/>
    </row>
    <row r="14" spans="1:8" x14ac:dyDescent="0.25">
      <c r="A14" s="151">
        <v>9</v>
      </c>
      <c r="B14" s="191" t="s">
        <v>727</v>
      </c>
      <c r="C14" s="191" t="s">
        <v>593</v>
      </c>
      <c r="D14" s="151"/>
      <c r="E14" s="76"/>
      <c r="F14" s="400"/>
    </row>
    <row r="15" spans="1:8" x14ac:dyDescent="0.25">
      <c r="A15" s="151">
        <v>10</v>
      </c>
      <c r="B15" s="191" t="s">
        <v>728</v>
      </c>
      <c r="C15" s="191" t="s">
        <v>729</v>
      </c>
      <c r="D15" s="151"/>
      <c r="E15" s="76"/>
      <c r="F15" s="400"/>
    </row>
    <row r="16" spans="1:8" x14ac:dyDescent="0.25">
      <c r="A16" s="151">
        <v>11</v>
      </c>
      <c r="B16" s="191" t="s">
        <v>730</v>
      </c>
      <c r="C16" s="191" t="s">
        <v>729</v>
      </c>
      <c r="D16" s="151"/>
      <c r="E16" s="76"/>
      <c r="F16" s="400"/>
    </row>
    <row r="17" spans="1:6" x14ac:dyDescent="0.25">
      <c r="A17" s="151">
        <v>12</v>
      </c>
      <c r="B17" s="191" t="s">
        <v>731</v>
      </c>
      <c r="C17" s="191" t="s">
        <v>729</v>
      </c>
      <c r="D17" s="151"/>
      <c r="E17" s="76"/>
      <c r="F17" s="400"/>
    </row>
    <row r="18" spans="1:6" x14ac:dyDescent="0.25">
      <c r="A18" s="151">
        <v>13</v>
      </c>
      <c r="B18" s="191" t="s">
        <v>732</v>
      </c>
      <c r="C18" s="191" t="s">
        <v>729</v>
      </c>
      <c r="D18" s="151"/>
      <c r="E18" s="76"/>
      <c r="F18" s="400"/>
    </row>
    <row r="19" spans="1:6" x14ac:dyDescent="0.25">
      <c r="A19" s="401" t="s">
        <v>734</v>
      </c>
      <c r="B19" s="402"/>
      <c r="C19" s="402"/>
      <c r="D19" s="402"/>
      <c r="E19" s="403"/>
      <c r="F19" s="400"/>
    </row>
    <row r="20" spans="1:6" x14ac:dyDescent="0.25">
      <c r="A20" s="151">
        <v>14</v>
      </c>
      <c r="B20" s="191" t="s">
        <v>735</v>
      </c>
      <c r="C20" s="191" t="s">
        <v>736</v>
      </c>
      <c r="D20" s="151"/>
      <c r="E20" s="76"/>
      <c r="F20" s="400"/>
    </row>
    <row r="21" spans="1:6" x14ac:dyDescent="0.25">
      <c r="A21" s="191">
        <v>15</v>
      </c>
      <c r="B21" s="191" t="s">
        <v>737</v>
      </c>
      <c r="C21" s="191" t="s">
        <v>736</v>
      </c>
      <c r="D21" s="191"/>
      <c r="E21" s="76"/>
      <c r="F21" s="400"/>
    </row>
    <row r="22" spans="1:6" x14ac:dyDescent="0.25">
      <c r="A22" s="191">
        <v>16</v>
      </c>
      <c r="B22" s="191" t="s">
        <v>738</v>
      </c>
      <c r="C22" s="191" t="s">
        <v>739</v>
      </c>
      <c r="D22" s="191"/>
      <c r="E22" s="76"/>
      <c r="F22" s="400"/>
    </row>
    <row r="23" spans="1:6" x14ac:dyDescent="0.25">
      <c r="A23" s="191">
        <v>17</v>
      </c>
      <c r="B23" s="191" t="s">
        <v>740</v>
      </c>
      <c r="C23" s="191" t="s">
        <v>739</v>
      </c>
      <c r="D23" s="191"/>
      <c r="E23" s="76"/>
      <c r="F23" s="400"/>
    </row>
    <row r="25" spans="1:6" x14ac:dyDescent="0.25">
      <c r="A25" t="s">
        <v>1978</v>
      </c>
    </row>
    <row r="26" spans="1:6" ht="30" x14ac:dyDescent="0.25">
      <c r="A26" s="149" t="s">
        <v>591</v>
      </c>
      <c r="B26" s="149" t="s">
        <v>219</v>
      </c>
      <c r="C26" s="149" t="s">
        <v>573</v>
      </c>
      <c r="D26" s="149" t="s">
        <v>592</v>
      </c>
      <c r="E26" s="149" t="s">
        <v>90</v>
      </c>
    </row>
    <row r="27" spans="1:6" x14ac:dyDescent="0.25">
      <c r="A27" s="401" t="s">
        <v>741</v>
      </c>
      <c r="B27" s="402"/>
      <c r="C27" s="402"/>
      <c r="D27" s="402"/>
      <c r="E27" s="403"/>
      <c r="F27" s="400" t="s">
        <v>2094</v>
      </c>
    </row>
    <row r="28" spans="1:6" x14ac:dyDescent="0.25">
      <c r="A28" s="151">
        <v>1</v>
      </c>
      <c r="B28" s="191" t="s">
        <v>743</v>
      </c>
      <c r="C28" s="191" t="s">
        <v>744</v>
      </c>
      <c r="D28" s="151"/>
      <c r="E28" s="151"/>
      <c r="F28" s="400"/>
    </row>
    <row r="29" spans="1:6" x14ac:dyDescent="0.25">
      <c r="A29" s="151">
        <v>2</v>
      </c>
      <c r="B29" s="191" t="s">
        <v>745</v>
      </c>
      <c r="C29" s="191" t="s">
        <v>744</v>
      </c>
      <c r="D29" s="151"/>
      <c r="E29" s="151"/>
      <c r="F29" s="400"/>
    </row>
    <row r="30" spans="1:6" x14ac:dyDescent="0.25">
      <c r="A30" s="191">
        <v>3</v>
      </c>
      <c r="B30" s="191" t="s">
        <v>746</v>
      </c>
      <c r="C30" s="191" t="s">
        <v>744</v>
      </c>
      <c r="D30" s="191"/>
      <c r="E30" s="191"/>
      <c r="F30" s="400"/>
    </row>
    <row r="31" spans="1:6" x14ac:dyDescent="0.25">
      <c r="A31" s="191">
        <v>4</v>
      </c>
      <c r="B31" s="191" t="s">
        <v>747</v>
      </c>
      <c r="C31" s="191" t="s">
        <v>744</v>
      </c>
      <c r="D31" s="191"/>
      <c r="E31" s="191"/>
      <c r="F31" s="400"/>
    </row>
    <row r="32" spans="1:6" x14ac:dyDescent="0.25">
      <c r="A32" s="401" t="s">
        <v>742</v>
      </c>
      <c r="B32" s="402"/>
      <c r="C32" s="402"/>
      <c r="D32" s="402"/>
      <c r="E32" s="403"/>
      <c r="F32" s="400"/>
    </row>
    <row r="33" spans="1:6" x14ac:dyDescent="0.25">
      <c r="A33" s="191">
        <v>5</v>
      </c>
      <c r="B33" s="191" t="s">
        <v>748</v>
      </c>
      <c r="C33" s="191" t="s">
        <v>749</v>
      </c>
      <c r="D33" s="191"/>
      <c r="E33" s="191"/>
      <c r="F33" s="400"/>
    </row>
    <row r="34" spans="1:6" x14ac:dyDescent="0.25">
      <c r="A34" s="191">
        <v>6</v>
      </c>
      <c r="B34" s="191" t="s">
        <v>750</v>
      </c>
      <c r="C34" s="191" t="s">
        <v>749</v>
      </c>
      <c r="D34" s="191"/>
      <c r="E34" s="191"/>
      <c r="F34" s="400"/>
    </row>
  </sheetData>
  <mergeCells count="8">
    <mergeCell ref="F3:F23"/>
    <mergeCell ref="F27:F34"/>
    <mergeCell ref="A6:E6"/>
    <mergeCell ref="A3:E3"/>
    <mergeCell ref="A9:E9"/>
    <mergeCell ref="A19:E19"/>
    <mergeCell ref="A32:E32"/>
    <mergeCell ref="A27:E27"/>
  </mergeCells>
  <hyperlinks>
    <hyperlink ref="H1" location="'Приложение 2 (ТЭЦ)'!A1" display="Приложение 2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H34"/>
  <sheetViews>
    <sheetView workbookViewId="0">
      <selection activeCell="E12" sqref="E12"/>
    </sheetView>
  </sheetViews>
  <sheetFormatPr defaultRowHeight="15" x14ac:dyDescent="0.25"/>
  <cols>
    <col min="1" max="2" width="17.85546875" customWidth="1"/>
    <col min="3" max="3" width="18.7109375" customWidth="1"/>
    <col min="4" max="4" width="20.5703125" customWidth="1"/>
    <col min="6" max="6" width="17.140625" customWidth="1"/>
  </cols>
  <sheetData>
    <row r="1" spans="1:8" x14ac:dyDescent="0.25">
      <c r="A1" t="s">
        <v>1979</v>
      </c>
      <c r="G1" s="12" t="s">
        <v>19</v>
      </c>
      <c r="H1" s="165" t="s">
        <v>189</v>
      </c>
    </row>
    <row r="2" spans="1:8" ht="30" x14ac:dyDescent="0.25">
      <c r="A2" s="190" t="s">
        <v>573</v>
      </c>
      <c r="B2" s="190" t="s">
        <v>597</v>
      </c>
      <c r="C2" s="190" t="s">
        <v>598</v>
      </c>
    </row>
    <row r="3" spans="1:8" ht="15" customHeight="1" x14ac:dyDescent="0.25">
      <c r="A3" s="401" t="s">
        <v>720</v>
      </c>
      <c r="B3" s="402"/>
      <c r="C3" s="403"/>
    </row>
    <row r="4" spans="1:8" x14ac:dyDescent="0.25">
      <c r="A4" s="191" t="s">
        <v>719</v>
      </c>
      <c r="B4" s="191">
        <v>87.5</v>
      </c>
      <c r="C4" s="76">
        <v>2300</v>
      </c>
      <c r="D4" s="400" t="str">
        <f>'2.22'!F3</f>
        <v>Информация в таблице приведена в качестве примера и не имеет отношения к ТЭЦ-2</v>
      </c>
    </row>
    <row r="5" spans="1:8" x14ac:dyDescent="0.25">
      <c r="A5" s="191" t="s">
        <v>719</v>
      </c>
      <c r="B5" s="191">
        <v>87.5</v>
      </c>
      <c r="C5" s="76">
        <v>2300</v>
      </c>
      <c r="D5" s="400"/>
    </row>
    <row r="6" spans="1:8" ht="15" customHeight="1" x14ac:dyDescent="0.25">
      <c r="A6" s="401" t="s">
        <v>721</v>
      </c>
      <c r="B6" s="402"/>
      <c r="C6" s="403"/>
      <c r="D6" s="400"/>
    </row>
    <row r="7" spans="1:8" x14ac:dyDescent="0.25">
      <c r="A7" s="191" t="s">
        <v>719</v>
      </c>
      <c r="B7" s="191">
        <v>87.5</v>
      </c>
      <c r="C7" s="76">
        <v>2300</v>
      </c>
      <c r="D7" s="400"/>
    </row>
    <row r="8" spans="1:8" x14ac:dyDescent="0.25">
      <c r="A8" s="191" t="s">
        <v>719</v>
      </c>
      <c r="B8" s="191">
        <v>87.5</v>
      </c>
      <c r="C8" s="76">
        <v>2300</v>
      </c>
      <c r="D8" s="400"/>
    </row>
    <row r="9" spans="1:8" ht="15" customHeight="1" x14ac:dyDescent="0.25">
      <c r="A9" s="401" t="s">
        <v>733</v>
      </c>
      <c r="B9" s="402"/>
      <c r="C9" s="403"/>
      <c r="D9" s="400"/>
    </row>
    <row r="10" spans="1:8" x14ac:dyDescent="0.25">
      <c r="A10" s="191" t="s">
        <v>594</v>
      </c>
      <c r="B10" s="191">
        <v>41.2</v>
      </c>
      <c r="C10" s="76">
        <v>1030</v>
      </c>
      <c r="D10" s="400"/>
    </row>
    <row r="11" spans="1:8" x14ac:dyDescent="0.25">
      <c r="A11" s="191" t="s">
        <v>724</v>
      </c>
      <c r="B11" s="191">
        <v>41.2</v>
      </c>
      <c r="C11" s="76">
        <v>1030</v>
      </c>
      <c r="D11" s="400"/>
    </row>
    <row r="12" spans="1:8" x14ac:dyDescent="0.25">
      <c r="A12" s="191" t="s">
        <v>593</v>
      </c>
      <c r="B12" s="191">
        <v>49.5</v>
      </c>
      <c r="C12" s="76">
        <v>1100</v>
      </c>
      <c r="D12" s="400"/>
    </row>
    <row r="13" spans="1:8" x14ac:dyDescent="0.25">
      <c r="A13" s="191" t="s">
        <v>593</v>
      </c>
      <c r="B13" s="191">
        <v>49.5</v>
      </c>
      <c r="C13" s="76">
        <v>1100</v>
      </c>
      <c r="D13" s="400"/>
    </row>
    <row r="14" spans="1:8" x14ac:dyDescent="0.25">
      <c r="A14" s="191" t="s">
        <v>593</v>
      </c>
      <c r="B14" s="191">
        <v>49.5</v>
      </c>
      <c r="C14" s="76">
        <v>1100</v>
      </c>
      <c r="D14" s="400"/>
    </row>
    <row r="15" spans="1:8" x14ac:dyDescent="0.25">
      <c r="A15" s="191" t="s">
        <v>729</v>
      </c>
      <c r="B15" s="191">
        <v>49.5</v>
      </c>
      <c r="C15" s="76">
        <v>1100</v>
      </c>
      <c r="D15" s="400"/>
    </row>
    <row r="16" spans="1:8" x14ac:dyDescent="0.25">
      <c r="A16" s="191" t="s">
        <v>729</v>
      </c>
      <c r="B16" s="191">
        <v>49.5</v>
      </c>
      <c r="C16" s="76">
        <v>1100</v>
      </c>
      <c r="D16" s="400"/>
    </row>
    <row r="17" spans="1:4" x14ac:dyDescent="0.25">
      <c r="A17" s="191" t="s">
        <v>729</v>
      </c>
      <c r="B17" s="191">
        <v>49.5</v>
      </c>
      <c r="C17" s="76">
        <v>1100</v>
      </c>
      <c r="D17" s="400"/>
    </row>
    <row r="18" spans="1:4" x14ac:dyDescent="0.25">
      <c r="A18" s="191" t="s">
        <v>729</v>
      </c>
      <c r="B18" s="191">
        <v>49.5</v>
      </c>
      <c r="C18" s="76">
        <v>1100</v>
      </c>
      <c r="D18" s="400"/>
    </row>
    <row r="19" spans="1:4" ht="15" customHeight="1" x14ac:dyDescent="0.25">
      <c r="A19" s="401" t="s">
        <v>734</v>
      </c>
      <c r="B19" s="402"/>
      <c r="C19" s="403"/>
      <c r="D19" s="400"/>
    </row>
    <row r="20" spans="1:4" x14ac:dyDescent="0.25">
      <c r="A20" s="191" t="s">
        <v>736</v>
      </c>
      <c r="B20" s="191">
        <v>90</v>
      </c>
      <c r="C20" s="76">
        <v>1800</v>
      </c>
      <c r="D20" s="400"/>
    </row>
    <row r="21" spans="1:4" x14ac:dyDescent="0.25">
      <c r="A21" s="191" t="s">
        <v>736</v>
      </c>
      <c r="B21" s="191">
        <v>90</v>
      </c>
      <c r="C21" s="76">
        <v>1800</v>
      </c>
      <c r="D21" s="400"/>
    </row>
    <row r="22" spans="1:4" x14ac:dyDescent="0.25">
      <c r="A22" s="191" t="s">
        <v>739</v>
      </c>
      <c r="B22" s="191">
        <v>90</v>
      </c>
      <c r="C22" s="76">
        <v>1800</v>
      </c>
      <c r="D22" s="400"/>
    </row>
    <row r="23" spans="1:4" x14ac:dyDescent="0.25">
      <c r="A23" s="191" t="s">
        <v>739</v>
      </c>
      <c r="B23" s="191">
        <v>90</v>
      </c>
      <c r="C23" s="76">
        <v>1800</v>
      </c>
      <c r="D23" s="400"/>
    </row>
    <row r="25" spans="1:4" x14ac:dyDescent="0.25">
      <c r="A25" t="s">
        <v>1980</v>
      </c>
    </row>
    <row r="26" spans="1:4" ht="30" x14ac:dyDescent="0.25">
      <c r="A26" s="190" t="s">
        <v>573</v>
      </c>
      <c r="B26" s="190" t="s">
        <v>597</v>
      </c>
      <c r="C26" s="190" t="s">
        <v>598</v>
      </c>
    </row>
    <row r="27" spans="1:4" ht="15" customHeight="1" x14ac:dyDescent="0.25">
      <c r="A27" s="401" t="s">
        <v>741</v>
      </c>
      <c r="B27" s="402"/>
      <c r="C27" s="403"/>
      <c r="D27" s="400" t="str">
        <f>'2.22'!F27:F34</f>
        <v>Информация в таблице приведена в качестве примера и не имеет отношения к ТЭЦ-3</v>
      </c>
    </row>
    <row r="28" spans="1:4" x14ac:dyDescent="0.25">
      <c r="A28" s="191" t="s">
        <v>744</v>
      </c>
      <c r="B28" s="191">
        <v>32</v>
      </c>
      <c r="C28" s="191">
        <v>800</v>
      </c>
      <c r="D28" s="400"/>
    </row>
    <row r="29" spans="1:4" x14ac:dyDescent="0.25">
      <c r="A29" s="191" t="s">
        <v>744</v>
      </c>
      <c r="B29" s="191">
        <v>32</v>
      </c>
      <c r="C29" s="191">
        <v>800</v>
      </c>
      <c r="D29" s="400"/>
    </row>
    <row r="30" spans="1:4" x14ac:dyDescent="0.25">
      <c r="A30" s="191" t="s">
        <v>744</v>
      </c>
      <c r="B30" s="191">
        <v>32</v>
      </c>
      <c r="C30" s="191">
        <v>800</v>
      </c>
      <c r="D30" s="400"/>
    </row>
    <row r="31" spans="1:4" x14ac:dyDescent="0.25">
      <c r="A31" s="191" t="s">
        <v>744</v>
      </c>
      <c r="B31" s="191">
        <v>32</v>
      </c>
      <c r="C31" s="191">
        <v>800</v>
      </c>
      <c r="D31" s="400"/>
    </row>
    <row r="32" spans="1:4" ht="15" customHeight="1" x14ac:dyDescent="0.25">
      <c r="A32" s="401" t="s">
        <v>742</v>
      </c>
      <c r="B32" s="402"/>
      <c r="C32" s="403"/>
      <c r="D32" s="400"/>
    </row>
    <row r="33" spans="1:4" x14ac:dyDescent="0.25">
      <c r="A33" s="191" t="s">
        <v>749</v>
      </c>
      <c r="B33" s="191">
        <v>12.4</v>
      </c>
      <c r="C33" s="191">
        <v>288</v>
      </c>
      <c r="D33" s="400"/>
    </row>
    <row r="34" spans="1:4" x14ac:dyDescent="0.25">
      <c r="A34" s="191" t="s">
        <v>749</v>
      </c>
      <c r="B34" s="191">
        <v>12.4</v>
      </c>
      <c r="C34" s="191">
        <v>288</v>
      </c>
      <c r="D34" s="400"/>
    </row>
  </sheetData>
  <mergeCells count="8">
    <mergeCell ref="A3:C3"/>
    <mergeCell ref="A6:C6"/>
    <mergeCell ref="D4:D23"/>
    <mergeCell ref="D27:D34"/>
    <mergeCell ref="A32:C32"/>
    <mergeCell ref="A27:C27"/>
    <mergeCell ref="A19:C19"/>
    <mergeCell ref="A9:C9"/>
  </mergeCells>
  <hyperlinks>
    <hyperlink ref="H1" location="'Приложение 2 (ТЭЦ)'!A1" display="Приложение 2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I44"/>
  <sheetViews>
    <sheetView zoomScaleNormal="100" workbookViewId="0">
      <selection activeCell="E12" sqref="E12"/>
    </sheetView>
  </sheetViews>
  <sheetFormatPr defaultRowHeight="15" x14ac:dyDescent="0.25"/>
  <cols>
    <col min="1" max="1" width="23.85546875" customWidth="1"/>
    <col min="2" max="2" width="33.5703125" customWidth="1"/>
    <col min="5" max="5" width="15.28515625" customWidth="1"/>
    <col min="6" max="6" width="12.42578125" customWidth="1"/>
    <col min="7" max="7" width="18.5703125" customWidth="1"/>
  </cols>
  <sheetData>
    <row r="1" spans="1:9" x14ac:dyDescent="0.25">
      <c r="A1" t="s">
        <v>1981</v>
      </c>
      <c r="H1" s="12" t="s">
        <v>19</v>
      </c>
      <c r="I1" s="165" t="s">
        <v>189</v>
      </c>
    </row>
    <row r="2" spans="1:9" ht="60" x14ac:dyDescent="0.25">
      <c r="A2" s="149" t="s">
        <v>599</v>
      </c>
      <c r="B2" s="149" t="s">
        <v>573</v>
      </c>
      <c r="C2" s="149" t="s">
        <v>602</v>
      </c>
      <c r="D2" s="149" t="s">
        <v>603</v>
      </c>
      <c r="E2" s="149" t="s">
        <v>600</v>
      </c>
      <c r="F2" s="149" t="s">
        <v>601</v>
      </c>
    </row>
    <row r="3" spans="1:9" x14ac:dyDescent="0.25">
      <c r="A3" s="151" t="s">
        <v>674</v>
      </c>
      <c r="B3" s="151" t="s">
        <v>675</v>
      </c>
      <c r="C3" s="151">
        <v>360</v>
      </c>
      <c r="D3" s="151">
        <v>77</v>
      </c>
      <c r="E3" s="151">
        <v>220</v>
      </c>
      <c r="F3" s="151"/>
      <c r="G3" s="400" t="str">
        <f>'2.23'!D4</f>
        <v>Информация в таблице приведена в качестве примера и не имеет отношения к ТЭЦ-2</v>
      </c>
    </row>
    <row r="4" spans="1:9" x14ac:dyDescent="0.25">
      <c r="A4" s="151" t="s">
        <v>676</v>
      </c>
      <c r="B4" s="151" t="s">
        <v>675</v>
      </c>
      <c r="C4" s="151">
        <v>360</v>
      </c>
      <c r="D4" s="151">
        <v>77</v>
      </c>
      <c r="E4" s="151">
        <v>220</v>
      </c>
      <c r="F4" s="151"/>
      <c r="G4" s="400"/>
    </row>
    <row r="5" spans="1:9" x14ac:dyDescent="0.25">
      <c r="A5" s="151" t="s">
        <v>677</v>
      </c>
      <c r="B5" s="151" t="s">
        <v>678</v>
      </c>
      <c r="C5" s="151">
        <v>1250</v>
      </c>
      <c r="D5" s="151">
        <v>140</v>
      </c>
      <c r="E5" s="151">
        <v>512</v>
      </c>
      <c r="F5" s="151"/>
      <c r="G5" s="400"/>
    </row>
    <row r="6" spans="1:9" x14ac:dyDescent="0.25">
      <c r="A6" s="151" t="s">
        <v>679</v>
      </c>
      <c r="B6" s="151" t="s">
        <v>678</v>
      </c>
      <c r="C6" s="151">
        <v>1250</v>
      </c>
      <c r="D6" s="151">
        <v>140</v>
      </c>
      <c r="E6" s="151">
        <v>512</v>
      </c>
      <c r="F6" s="151"/>
      <c r="G6" s="400"/>
    </row>
    <row r="7" spans="1:9" x14ac:dyDescent="0.25">
      <c r="A7" s="151" t="s">
        <v>680</v>
      </c>
      <c r="B7" s="151" t="s">
        <v>678</v>
      </c>
      <c r="C7" s="151">
        <v>1250</v>
      </c>
      <c r="D7" s="151">
        <v>140</v>
      </c>
      <c r="E7" s="151">
        <v>512</v>
      </c>
      <c r="F7" s="151"/>
      <c r="G7" s="400"/>
    </row>
    <row r="8" spans="1:9" x14ac:dyDescent="0.25">
      <c r="A8" s="151" t="s">
        <v>681</v>
      </c>
      <c r="B8" s="151" t="s">
        <v>682</v>
      </c>
      <c r="C8" s="151">
        <v>1000</v>
      </c>
      <c r="D8" s="151">
        <v>140</v>
      </c>
      <c r="E8" s="151">
        <v>500</v>
      </c>
      <c r="F8" s="151"/>
      <c r="G8" s="400"/>
    </row>
    <row r="9" spans="1:9" x14ac:dyDescent="0.25">
      <c r="A9" s="151" t="s">
        <v>683</v>
      </c>
      <c r="B9" s="151" t="s">
        <v>678</v>
      </c>
      <c r="C9" s="151">
        <v>1250</v>
      </c>
      <c r="D9" s="151">
        <v>140</v>
      </c>
      <c r="E9" s="151">
        <v>512</v>
      </c>
      <c r="F9" s="151"/>
      <c r="G9" s="400"/>
    </row>
    <row r="10" spans="1:9" x14ac:dyDescent="0.25">
      <c r="A10" s="191" t="s">
        <v>684</v>
      </c>
      <c r="B10" s="191" t="s">
        <v>678</v>
      </c>
      <c r="C10" s="191">
        <v>1250</v>
      </c>
      <c r="D10" s="191">
        <v>140</v>
      </c>
      <c r="E10" s="191">
        <v>512</v>
      </c>
      <c r="F10" s="191"/>
      <c r="G10" s="400"/>
    </row>
    <row r="11" spans="1:9" x14ac:dyDescent="0.25">
      <c r="A11" s="191" t="s">
        <v>685</v>
      </c>
      <c r="B11" s="191" t="s">
        <v>682</v>
      </c>
      <c r="C11" s="191">
        <v>1000</v>
      </c>
      <c r="D11" s="191">
        <v>140</v>
      </c>
      <c r="E11" s="191">
        <v>500</v>
      </c>
      <c r="F11" s="191"/>
      <c r="G11" s="400"/>
    </row>
    <row r="12" spans="1:9" x14ac:dyDescent="0.25">
      <c r="A12" s="191" t="s">
        <v>686</v>
      </c>
      <c r="B12" s="191" t="s">
        <v>682</v>
      </c>
      <c r="C12" s="191">
        <v>1000</v>
      </c>
      <c r="D12" s="191">
        <v>140</v>
      </c>
      <c r="E12" s="191">
        <v>500</v>
      </c>
      <c r="F12" s="191"/>
      <c r="G12" s="400"/>
    </row>
    <row r="13" spans="1:9" x14ac:dyDescent="0.25">
      <c r="A13" s="191" t="s">
        <v>687</v>
      </c>
      <c r="B13" s="191" t="s">
        <v>678</v>
      </c>
      <c r="C13" s="191">
        <v>1250</v>
      </c>
      <c r="D13" s="191">
        <v>140</v>
      </c>
      <c r="E13" s="191">
        <v>512</v>
      </c>
      <c r="F13" s="191"/>
      <c r="G13" s="400"/>
    </row>
    <row r="14" spans="1:9" x14ac:dyDescent="0.25">
      <c r="A14" s="191" t="s">
        <v>688</v>
      </c>
      <c r="B14" s="191" t="s">
        <v>689</v>
      </c>
      <c r="C14" s="191">
        <v>2500</v>
      </c>
      <c r="D14" s="191">
        <v>60</v>
      </c>
      <c r="E14" s="191">
        <v>630</v>
      </c>
      <c r="F14" s="191"/>
      <c r="G14" s="400"/>
    </row>
    <row r="15" spans="1:9" x14ac:dyDescent="0.25">
      <c r="A15" s="191" t="s">
        <v>690</v>
      </c>
      <c r="B15" s="191" t="s">
        <v>689</v>
      </c>
      <c r="C15" s="191">
        <v>2500</v>
      </c>
      <c r="D15" s="191">
        <v>60</v>
      </c>
      <c r="E15" s="191">
        <v>630</v>
      </c>
      <c r="F15" s="191"/>
      <c r="G15" s="400"/>
    </row>
    <row r="16" spans="1:9" x14ac:dyDescent="0.25">
      <c r="A16" s="191" t="s">
        <v>691</v>
      </c>
      <c r="B16" s="191" t="s">
        <v>689</v>
      </c>
      <c r="C16" s="191">
        <v>2500</v>
      </c>
      <c r="D16" s="191">
        <v>60</v>
      </c>
      <c r="E16" s="191">
        <v>630</v>
      </c>
      <c r="F16" s="191"/>
      <c r="G16" s="400"/>
    </row>
    <row r="17" spans="1:7" x14ac:dyDescent="0.25">
      <c r="A17" s="191" t="s">
        <v>692</v>
      </c>
      <c r="B17" s="191" t="s">
        <v>689</v>
      </c>
      <c r="C17" s="191">
        <v>2500</v>
      </c>
      <c r="D17" s="191">
        <v>60</v>
      </c>
      <c r="E17" s="191">
        <v>630</v>
      </c>
      <c r="F17" s="191"/>
      <c r="G17" s="400"/>
    </row>
    <row r="18" spans="1:7" x14ac:dyDescent="0.25">
      <c r="A18" s="191" t="s">
        <v>693</v>
      </c>
      <c r="B18" s="191" t="s">
        <v>689</v>
      </c>
      <c r="C18" s="191">
        <v>2500</v>
      </c>
      <c r="D18" s="191">
        <v>60</v>
      </c>
      <c r="E18" s="191">
        <v>630</v>
      </c>
      <c r="F18" s="191"/>
      <c r="G18" s="400"/>
    </row>
    <row r="19" spans="1:7" x14ac:dyDescent="0.25">
      <c r="A19" s="191" t="s">
        <v>694</v>
      </c>
      <c r="B19" s="191" t="s">
        <v>689</v>
      </c>
      <c r="C19" s="191">
        <v>2500</v>
      </c>
      <c r="D19" s="191">
        <v>60</v>
      </c>
      <c r="E19" s="191">
        <v>630</v>
      </c>
      <c r="F19" s="191"/>
      <c r="G19" s="400"/>
    </row>
    <row r="20" spans="1:7" x14ac:dyDescent="0.25">
      <c r="A20" s="191" t="s">
        <v>695</v>
      </c>
      <c r="B20" s="191" t="s">
        <v>689</v>
      </c>
      <c r="C20" s="191">
        <v>2500</v>
      </c>
      <c r="D20" s="191">
        <v>60</v>
      </c>
      <c r="E20" s="191">
        <v>630</v>
      </c>
      <c r="F20" s="191"/>
      <c r="G20" s="400"/>
    </row>
    <row r="21" spans="1:7" x14ac:dyDescent="0.25">
      <c r="A21" s="191" t="s">
        <v>696</v>
      </c>
      <c r="B21" s="191" t="s">
        <v>689</v>
      </c>
      <c r="C21" s="191">
        <v>2500</v>
      </c>
      <c r="D21" s="191">
        <v>60</v>
      </c>
      <c r="E21" s="191">
        <v>630</v>
      </c>
      <c r="F21" s="191"/>
      <c r="G21" s="400"/>
    </row>
    <row r="22" spans="1:7" x14ac:dyDescent="0.25">
      <c r="A22" s="191" t="s">
        <v>697</v>
      </c>
      <c r="B22" s="191" t="s">
        <v>689</v>
      </c>
      <c r="C22" s="191">
        <v>2500</v>
      </c>
      <c r="D22" s="191">
        <v>60</v>
      </c>
      <c r="E22" s="191">
        <v>630</v>
      </c>
      <c r="F22" s="191"/>
      <c r="G22" s="400"/>
    </row>
    <row r="24" spans="1:7" x14ac:dyDescent="0.25">
      <c r="A24" t="s">
        <v>1982</v>
      </c>
    </row>
    <row r="25" spans="1:7" ht="60" x14ac:dyDescent="0.25">
      <c r="A25" s="149" t="s">
        <v>599</v>
      </c>
      <c r="B25" s="149" t="s">
        <v>573</v>
      </c>
      <c r="C25" s="149" t="s">
        <v>602</v>
      </c>
      <c r="D25" s="149" t="s">
        <v>603</v>
      </c>
      <c r="E25" s="149" t="s">
        <v>600</v>
      </c>
      <c r="F25" s="149" t="s">
        <v>601</v>
      </c>
      <c r="G25" s="152"/>
    </row>
    <row r="26" spans="1:7" x14ac:dyDescent="0.25">
      <c r="A26" s="151" t="s">
        <v>698</v>
      </c>
      <c r="B26" s="151" t="s">
        <v>699</v>
      </c>
      <c r="C26" s="151">
        <v>800</v>
      </c>
      <c r="D26" s="151">
        <v>100</v>
      </c>
      <c r="E26" s="151">
        <v>315</v>
      </c>
      <c r="F26" s="151"/>
      <c r="G26" s="404" t="str">
        <f>'2.23'!D27</f>
        <v>Информация в таблице приведена в качестве примера и не имеет отношения к ТЭЦ-3</v>
      </c>
    </row>
    <row r="27" spans="1:7" x14ac:dyDescent="0.25">
      <c r="A27" s="151" t="s">
        <v>700</v>
      </c>
      <c r="B27" s="151" t="s">
        <v>701</v>
      </c>
      <c r="C27" s="151">
        <v>800</v>
      </c>
      <c r="D27" s="151">
        <v>100</v>
      </c>
      <c r="E27" s="151">
        <v>315</v>
      </c>
      <c r="F27" s="151"/>
      <c r="G27" s="404"/>
    </row>
    <row r="28" spans="1:7" x14ac:dyDescent="0.25">
      <c r="A28" s="151" t="s">
        <v>702</v>
      </c>
      <c r="B28" s="151" t="s">
        <v>703</v>
      </c>
      <c r="C28" s="151">
        <v>1000</v>
      </c>
      <c r="D28" s="151">
        <v>140</v>
      </c>
      <c r="E28" s="151">
        <v>500</v>
      </c>
      <c r="F28" s="151"/>
      <c r="G28" s="404"/>
    </row>
    <row r="29" spans="1:7" x14ac:dyDescent="0.25">
      <c r="A29" s="151" t="s">
        <v>674</v>
      </c>
      <c r="B29" s="151" t="s">
        <v>703</v>
      </c>
      <c r="C29" s="151">
        <v>1000</v>
      </c>
      <c r="D29" s="151">
        <v>140</v>
      </c>
      <c r="E29" s="151">
        <v>500</v>
      </c>
      <c r="F29" s="151"/>
      <c r="G29" s="404"/>
    </row>
    <row r="30" spans="1:7" x14ac:dyDescent="0.25">
      <c r="A30" s="191" t="s">
        <v>676</v>
      </c>
      <c r="B30" s="191" t="s">
        <v>703</v>
      </c>
      <c r="C30" s="191">
        <v>1000</v>
      </c>
      <c r="D30" s="191">
        <v>140</v>
      </c>
      <c r="E30" s="191">
        <v>500</v>
      </c>
      <c r="F30" s="191"/>
      <c r="G30" s="404"/>
    </row>
    <row r="31" spans="1:7" x14ac:dyDescent="0.25">
      <c r="A31" s="191" t="s">
        <v>677</v>
      </c>
      <c r="B31" s="191" t="s">
        <v>703</v>
      </c>
      <c r="C31" s="191">
        <v>1000</v>
      </c>
      <c r="D31" s="191">
        <v>140</v>
      </c>
      <c r="E31" s="191">
        <v>500</v>
      </c>
      <c r="F31" s="191"/>
      <c r="G31" s="404"/>
    </row>
    <row r="32" spans="1:7" x14ac:dyDescent="0.25">
      <c r="A32" s="191" t="s">
        <v>679</v>
      </c>
      <c r="B32" s="191" t="s">
        <v>704</v>
      </c>
      <c r="C32" s="191">
        <v>1250</v>
      </c>
      <c r="D32" s="191">
        <v>140</v>
      </c>
      <c r="E32" s="191">
        <v>630</v>
      </c>
      <c r="F32" s="191"/>
      <c r="G32" s="404"/>
    </row>
    <row r="33" spans="1:7" x14ac:dyDescent="0.25">
      <c r="A33" s="191" t="s">
        <v>680</v>
      </c>
      <c r="B33" s="191" t="s">
        <v>703</v>
      </c>
      <c r="C33" s="191">
        <v>1000</v>
      </c>
      <c r="D33" s="191">
        <v>140</v>
      </c>
      <c r="E33" s="191">
        <v>500</v>
      </c>
      <c r="F33" s="191"/>
      <c r="G33" s="404"/>
    </row>
    <row r="34" spans="1:7" x14ac:dyDescent="0.25">
      <c r="A34" s="191" t="s">
        <v>705</v>
      </c>
      <c r="B34" s="191" t="s">
        <v>706</v>
      </c>
      <c r="C34" s="191">
        <v>50</v>
      </c>
      <c r="D34" s="191">
        <v>50</v>
      </c>
      <c r="E34" s="191">
        <v>15</v>
      </c>
      <c r="F34" s="191"/>
      <c r="G34" s="404"/>
    </row>
    <row r="35" spans="1:7" x14ac:dyDescent="0.25">
      <c r="A35" s="191" t="s">
        <v>707</v>
      </c>
      <c r="B35" s="191" t="s">
        <v>706</v>
      </c>
      <c r="C35" s="191">
        <v>50</v>
      </c>
      <c r="D35" s="191">
        <v>50</v>
      </c>
      <c r="E35" s="191">
        <v>15</v>
      </c>
      <c r="F35" s="191"/>
      <c r="G35" s="404"/>
    </row>
    <row r="36" spans="1:7" x14ac:dyDescent="0.25">
      <c r="A36" s="191" t="s">
        <v>708</v>
      </c>
      <c r="B36" s="191" t="s">
        <v>706</v>
      </c>
      <c r="C36" s="191">
        <v>50</v>
      </c>
      <c r="D36" s="191">
        <v>50</v>
      </c>
      <c r="E36" s="191">
        <v>15</v>
      </c>
      <c r="F36" s="191"/>
      <c r="G36" s="404"/>
    </row>
    <row r="37" spans="1:7" x14ac:dyDescent="0.25">
      <c r="A37" s="191" t="s">
        <v>709</v>
      </c>
      <c r="B37" s="191" t="s">
        <v>706</v>
      </c>
      <c r="C37" s="191">
        <v>50</v>
      </c>
      <c r="D37" s="191">
        <v>50</v>
      </c>
      <c r="E37" s="191">
        <v>15</v>
      </c>
      <c r="F37" s="191"/>
      <c r="G37" s="404"/>
    </row>
    <row r="38" spans="1:7" x14ac:dyDescent="0.25">
      <c r="A38" s="191" t="s">
        <v>710</v>
      </c>
      <c r="B38" s="191" t="s">
        <v>706</v>
      </c>
      <c r="C38" s="191">
        <v>50</v>
      </c>
      <c r="D38" s="191">
        <v>50</v>
      </c>
      <c r="E38" s="191">
        <v>15</v>
      </c>
      <c r="F38" s="191"/>
      <c r="G38" s="404"/>
    </row>
    <row r="39" spans="1:7" x14ac:dyDescent="0.25">
      <c r="A39" s="191" t="s">
        <v>711</v>
      </c>
      <c r="B39" s="191" t="s">
        <v>706</v>
      </c>
      <c r="C39" s="191">
        <v>50</v>
      </c>
      <c r="D39" s="191">
        <v>50</v>
      </c>
      <c r="E39" s="191">
        <v>15</v>
      </c>
      <c r="F39" s="191"/>
      <c r="G39" s="404"/>
    </row>
    <row r="40" spans="1:7" x14ac:dyDescent="0.25">
      <c r="A40" s="191" t="s">
        <v>712</v>
      </c>
      <c r="B40" s="191" t="s">
        <v>713</v>
      </c>
      <c r="C40" s="191">
        <v>50</v>
      </c>
      <c r="D40" s="191">
        <v>110</v>
      </c>
      <c r="E40" s="191">
        <v>22</v>
      </c>
      <c r="F40" s="191"/>
      <c r="G40" s="404"/>
    </row>
    <row r="41" spans="1:7" x14ac:dyDescent="0.25">
      <c r="A41" s="191" t="s">
        <v>714</v>
      </c>
      <c r="B41" s="191" t="s">
        <v>715</v>
      </c>
      <c r="C41" s="191">
        <v>65</v>
      </c>
      <c r="D41" s="191">
        <v>60</v>
      </c>
      <c r="E41" s="191">
        <v>28</v>
      </c>
      <c r="F41" s="191"/>
      <c r="G41" s="404"/>
    </row>
    <row r="42" spans="1:7" x14ac:dyDescent="0.25">
      <c r="A42" s="191" t="s">
        <v>716</v>
      </c>
      <c r="B42" s="191" t="s">
        <v>715</v>
      </c>
      <c r="C42" s="191">
        <v>65</v>
      </c>
      <c r="D42" s="191">
        <v>60</v>
      </c>
      <c r="E42" s="191">
        <v>28</v>
      </c>
      <c r="F42" s="191"/>
      <c r="G42" s="404"/>
    </row>
    <row r="43" spans="1:7" x14ac:dyDescent="0.25">
      <c r="A43" s="191" t="s">
        <v>717</v>
      </c>
      <c r="B43" s="191" t="s">
        <v>715</v>
      </c>
      <c r="C43" s="191">
        <v>65</v>
      </c>
      <c r="D43" s="191">
        <v>60</v>
      </c>
      <c r="E43" s="191">
        <v>28</v>
      </c>
      <c r="F43" s="191"/>
      <c r="G43" s="404"/>
    </row>
    <row r="44" spans="1:7" x14ac:dyDescent="0.25">
      <c r="A44" s="191" t="s">
        <v>718</v>
      </c>
      <c r="B44" s="191" t="s">
        <v>715</v>
      </c>
      <c r="C44" s="191">
        <v>65</v>
      </c>
      <c r="D44" s="191">
        <v>60</v>
      </c>
      <c r="E44" s="191">
        <v>28</v>
      </c>
      <c r="F44" s="191"/>
      <c r="G44" s="404"/>
    </row>
  </sheetData>
  <mergeCells count="2">
    <mergeCell ref="G3:G22"/>
    <mergeCell ref="G26:G44"/>
  </mergeCells>
  <hyperlinks>
    <hyperlink ref="I1" location="'Приложение 2 (ТЭЦ)'!A1" display="Приложение 2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I14"/>
  <sheetViews>
    <sheetView workbookViewId="0">
      <selection activeCell="E12" sqref="E12"/>
    </sheetView>
  </sheetViews>
  <sheetFormatPr defaultRowHeight="15" x14ac:dyDescent="0.25"/>
  <cols>
    <col min="2" max="2" width="20" customWidth="1"/>
    <col min="3" max="3" width="20.7109375" customWidth="1"/>
  </cols>
  <sheetData>
    <row r="1" spans="1:9" x14ac:dyDescent="0.25">
      <c r="A1" t="s">
        <v>673</v>
      </c>
      <c r="H1" s="12" t="s">
        <v>19</v>
      </c>
      <c r="I1" s="165" t="s">
        <v>189</v>
      </c>
    </row>
    <row r="2" spans="1:9" ht="25.5" x14ac:dyDescent="0.25">
      <c r="A2" s="189" t="s">
        <v>670</v>
      </c>
      <c r="B2" s="189" t="s">
        <v>671</v>
      </c>
      <c r="C2" s="189" t="s">
        <v>672</v>
      </c>
    </row>
    <row r="3" spans="1:9" x14ac:dyDescent="0.25">
      <c r="A3" s="375" t="s">
        <v>2095</v>
      </c>
      <c r="B3" s="375"/>
      <c r="C3" s="375"/>
    </row>
    <row r="4" spans="1:9" x14ac:dyDescent="0.25">
      <c r="A4" s="19">
        <v>2017</v>
      </c>
      <c r="B4" s="76"/>
      <c r="C4" s="76"/>
    </row>
    <row r="5" spans="1:9" x14ac:dyDescent="0.25">
      <c r="A5" s="19">
        <v>2018</v>
      </c>
      <c r="B5" s="76"/>
      <c r="C5" s="76"/>
    </row>
    <row r="6" spans="1:9" x14ac:dyDescent="0.25">
      <c r="A6" s="19">
        <v>2019</v>
      </c>
      <c r="B6" s="76"/>
      <c r="C6" s="76"/>
    </row>
    <row r="7" spans="1:9" x14ac:dyDescent="0.25">
      <c r="A7" s="19">
        <v>2020</v>
      </c>
      <c r="B7" s="19"/>
      <c r="C7" s="19"/>
    </row>
    <row r="8" spans="1:9" x14ac:dyDescent="0.25">
      <c r="A8" s="19">
        <v>2021</v>
      </c>
      <c r="B8" s="19"/>
      <c r="C8" s="19"/>
    </row>
    <row r="9" spans="1:9" ht="15" customHeight="1" x14ac:dyDescent="0.25">
      <c r="A9" s="375" t="s">
        <v>2096</v>
      </c>
      <c r="B9" s="375"/>
      <c r="C9" s="375"/>
    </row>
    <row r="10" spans="1:9" x14ac:dyDescent="0.25">
      <c r="A10" s="19">
        <v>2017</v>
      </c>
      <c r="B10" s="76"/>
      <c r="C10" s="76"/>
    </row>
    <row r="11" spans="1:9" x14ac:dyDescent="0.25">
      <c r="A11" s="19">
        <v>2018</v>
      </c>
      <c r="B11" s="76"/>
      <c r="C11" s="76"/>
    </row>
    <row r="12" spans="1:9" x14ac:dyDescent="0.25">
      <c r="A12" s="19">
        <v>2019</v>
      </c>
      <c r="B12" s="76"/>
      <c r="C12" s="76"/>
    </row>
    <row r="13" spans="1:9" x14ac:dyDescent="0.25">
      <c r="A13" s="19">
        <v>2020</v>
      </c>
      <c r="B13" s="19"/>
      <c r="C13" s="19"/>
    </row>
    <row r="14" spans="1:9" x14ac:dyDescent="0.25">
      <c r="A14" s="19">
        <v>2021</v>
      </c>
      <c r="B14" s="19"/>
      <c r="C14" s="19"/>
    </row>
  </sheetData>
  <mergeCells count="2">
    <mergeCell ref="A3:C3"/>
    <mergeCell ref="A9:C9"/>
  </mergeCells>
  <hyperlinks>
    <hyperlink ref="I1" location="'Приложение 2 (ТЭЦ)'!A1" display="Приложение 2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28"/>
  <sheetViews>
    <sheetView zoomScale="80" zoomScaleNormal="80" workbookViewId="0">
      <pane xSplit="1" ySplit="3" topLeftCell="B4" activePane="bottomRight" state="frozen"/>
      <selection sqref="A1:N1"/>
      <selection pane="topRight" sqref="A1:N1"/>
      <selection pane="bottomLeft" sqref="A1:N1"/>
      <selection pane="bottomRight" activeCell="H16" sqref="H16"/>
    </sheetView>
  </sheetViews>
  <sheetFormatPr defaultColWidth="8.85546875" defaultRowHeight="15" x14ac:dyDescent="0.25"/>
  <cols>
    <col min="1" max="1" width="7" style="211" customWidth="1"/>
    <col min="2" max="2" width="13.85546875" style="211" customWidth="1"/>
    <col min="3" max="3" width="53.42578125" style="211" customWidth="1"/>
    <col min="4" max="4" width="11" style="211" customWidth="1"/>
    <col min="5" max="7" width="10.85546875" style="211" customWidth="1"/>
    <col min="8" max="9" width="8.85546875" style="211"/>
    <col min="10" max="10" width="13.7109375" style="211" customWidth="1"/>
    <col min="11" max="11" width="13.7109375" style="220" customWidth="1"/>
    <col min="12" max="13" width="13.7109375" style="211" customWidth="1"/>
    <col min="14" max="14" width="45" style="211" customWidth="1"/>
    <col min="15" max="16384" width="8.85546875" style="211"/>
  </cols>
  <sheetData>
    <row r="1" spans="1:17" ht="70.150000000000006" customHeight="1" x14ac:dyDescent="0.25">
      <c r="A1" s="378" t="s">
        <v>754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7" ht="95.45" customHeight="1" x14ac:dyDescent="0.25">
      <c r="A2" s="376" t="s">
        <v>156</v>
      </c>
      <c r="B2" s="376" t="s">
        <v>496</v>
      </c>
      <c r="C2" s="376" t="s">
        <v>490</v>
      </c>
      <c r="D2" s="381" t="s">
        <v>492</v>
      </c>
      <c r="E2" s="381"/>
      <c r="F2" s="381" t="s">
        <v>498</v>
      </c>
      <c r="G2" s="381"/>
      <c r="H2" s="382" t="s">
        <v>489</v>
      </c>
      <c r="I2" s="383"/>
      <c r="J2" s="376" t="s">
        <v>488</v>
      </c>
      <c r="K2" s="376" t="s">
        <v>499</v>
      </c>
      <c r="L2" s="381" t="s">
        <v>491</v>
      </c>
      <c r="M2" s="381"/>
      <c r="N2" s="376" t="s">
        <v>497</v>
      </c>
      <c r="P2" s="12"/>
      <c r="Q2" s="14"/>
    </row>
    <row r="3" spans="1:17" ht="95.45" customHeight="1" x14ac:dyDescent="0.25">
      <c r="A3" s="377"/>
      <c r="B3" s="377"/>
      <c r="C3" s="377"/>
      <c r="D3" s="212" t="s">
        <v>494</v>
      </c>
      <c r="E3" s="212" t="s">
        <v>495</v>
      </c>
      <c r="F3" s="212" t="s">
        <v>494</v>
      </c>
      <c r="G3" s="212" t="s">
        <v>495</v>
      </c>
      <c r="H3" s="212">
        <v>2020</v>
      </c>
      <c r="I3" s="212">
        <v>2021</v>
      </c>
      <c r="J3" s="377"/>
      <c r="K3" s="377"/>
      <c r="L3" s="212">
        <v>2020</v>
      </c>
      <c r="M3" s="212">
        <v>2021</v>
      </c>
      <c r="N3" s="377"/>
    </row>
    <row r="4" spans="1:17" x14ac:dyDescent="0.25">
      <c r="A4" s="212">
        <v>1</v>
      </c>
      <c r="B4" s="212"/>
      <c r="C4" s="221" t="s">
        <v>1983</v>
      </c>
      <c r="D4" s="212">
        <v>2022</v>
      </c>
      <c r="E4" s="212">
        <v>2023</v>
      </c>
      <c r="F4" s="212"/>
      <c r="G4" s="212"/>
      <c r="H4" s="119"/>
      <c r="I4" s="119"/>
      <c r="J4" s="119"/>
      <c r="K4" s="214">
        <v>18563.919999999998</v>
      </c>
      <c r="L4" s="215"/>
      <c r="M4" s="215"/>
      <c r="N4" s="212"/>
    </row>
    <row r="5" spans="1:17" x14ac:dyDescent="0.25">
      <c r="A5" s="212">
        <f>A4+1</f>
        <v>2</v>
      </c>
      <c r="B5" s="212"/>
      <c r="C5" s="221" t="s">
        <v>1984</v>
      </c>
      <c r="D5" s="212">
        <v>2023</v>
      </c>
      <c r="E5" s="212">
        <v>2024</v>
      </c>
      <c r="F5" s="212"/>
      <c r="G5" s="212"/>
      <c r="H5" s="119"/>
      <c r="I5" s="119"/>
      <c r="J5" s="119"/>
      <c r="K5" s="214">
        <v>28655.67</v>
      </c>
      <c r="L5" s="215"/>
      <c r="M5" s="215"/>
      <c r="N5" s="212"/>
    </row>
    <row r="6" spans="1:17" x14ac:dyDescent="0.25">
      <c r="A6" s="212">
        <f t="shared" ref="A6:A25" si="0">A5+1</f>
        <v>3</v>
      </c>
      <c r="B6" s="212"/>
      <c r="C6" s="221" t="s">
        <v>1985</v>
      </c>
      <c r="D6" s="212">
        <v>2023</v>
      </c>
      <c r="E6" s="212">
        <v>2024</v>
      </c>
      <c r="F6" s="212"/>
      <c r="G6" s="212"/>
      <c r="H6" s="119"/>
      <c r="I6" s="119"/>
      <c r="J6" s="119"/>
      <c r="K6" s="214">
        <v>4115.26</v>
      </c>
      <c r="L6" s="215"/>
      <c r="M6" s="215"/>
      <c r="N6" s="212"/>
    </row>
    <row r="7" spans="1:17" x14ac:dyDescent="0.25">
      <c r="A7" s="212">
        <f t="shared" si="0"/>
        <v>4</v>
      </c>
      <c r="B7" s="212"/>
      <c r="C7" s="221" t="s">
        <v>1986</v>
      </c>
      <c r="D7" s="212">
        <v>2024</v>
      </c>
      <c r="E7" s="212">
        <v>2024</v>
      </c>
      <c r="F7" s="212"/>
      <c r="G7" s="212"/>
      <c r="H7" s="119"/>
      <c r="I7" s="119"/>
      <c r="J7" s="119"/>
      <c r="K7" s="214">
        <v>1232.92</v>
      </c>
      <c r="L7" s="215"/>
      <c r="M7" s="215"/>
      <c r="N7" s="212"/>
    </row>
    <row r="8" spans="1:17" x14ac:dyDescent="0.25">
      <c r="A8" s="212">
        <f t="shared" si="0"/>
        <v>5</v>
      </c>
      <c r="B8" s="212"/>
      <c r="C8" s="221" t="s">
        <v>1987</v>
      </c>
      <c r="D8" s="212">
        <v>2022</v>
      </c>
      <c r="E8" s="212">
        <v>2022</v>
      </c>
      <c r="F8" s="212"/>
      <c r="G8" s="212"/>
      <c r="H8" s="119"/>
      <c r="I8" s="119"/>
      <c r="J8" s="119"/>
      <c r="K8" s="214" t="s">
        <v>1988</v>
      </c>
      <c r="L8" s="215"/>
      <c r="M8" s="215"/>
      <c r="N8" s="212"/>
    </row>
    <row r="9" spans="1:17" ht="25.5" x14ac:dyDescent="0.25">
      <c r="A9" s="212">
        <f t="shared" si="0"/>
        <v>6</v>
      </c>
      <c r="B9" s="212"/>
      <c r="C9" s="221" t="s">
        <v>1989</v>
      </c>
      <c r="D9" s="212">
        <v>2025</v>
      </c>
      <c r="E9" s="212">
        <v>2028</v>
      </c>
      <c r="F9" s="212"/>
      <c r="G9" s="212"/>
      <c r="H9" s="119"/>
      <c r="I9" s="119"/>
      <c r="J9" s="119"/>
      <c r="K9" s="214">
        <v>46404</v>
      </c>
      <c r="L9" s="215"/>
      <c r="M9" s="215"/>
      <c r="N9" s="212"/>
    </row>
    <row r="10" spans="1:17" ht="25.5" x14ac:dyDescent="0.25">
      <c r="A10" s="212">
        <f t="shared" si="0"/>
        <v>7</v>
      </c>
      <c r="B10" s="212"/>
      <c r="C10" s="221" t="s">
        <v>1990</v>
      </c>
      <c r="D10" s="212">
        <v>2028</v>
      </c>
      <c r="E10" s="212">
        <v>2029</v>
      </c>
      <c r="F10" s="212"/>
      <c r="G10" s="212"/>
      <c r="H10" s="119"/>
      <c r="I10" s="119"/>
      <c r="J10" s="119"/>
      <c r="K10" s="214">
        <v>4620.2</v>
      </c>
      <c r="L10" s="215"/>
      <c r="M10" s="215"/>
      <c r="N10" s="212"/>
    </row>
    <row r="11" spans="1:17" ht="25.5" x14ac:dyDescent="0.25">
      <c r="A11" s="212">
        <f t="shared" si="0"/>
        <v>8</v>
      </c>
      <c r="B11" s="212"/>
      <c r="C11" s="221" t="s">
        <v>1991</v>
      </c>
      <c r="D11" s="212">
        <v>2030</v>
      </c>
      <c r="E11" s="212">
        <v>2031</v>
      </c>
      <c r="F11" s="212"/>
      <c r="G11" s="212"/>
      <c r="H11" s="119"/>
      <c r="I11" s="119"/>
      <c r="J11" s="119"/>
      <c r="K11" s="214">
        <v>10771.5</v>
      </c>
      <c r="L11" s="215"/>
      <c r="M11" s="215"/>
      <c r="N11" s="212"/>
    </row>
    <row r="12" spans="1:17" ht="25.5" x14ac:dyDescent="0.25">
      <c r="A12" s="212">
        <f t="shared" si="0"/>
        <v>9</v>
      </c>
      <c r="B12" s="212"/>
      <c r="C12" s="221" t="s">
        <v>1992</v>
      </c>
      <c r="D12" s="212">
        <v>2027</v>
      </c>
      <c r="E12" s="212">
        <v>2028</v>
      </c>
      <c r="F12" s="212"/>
      <c r="G12" s="212"/>
      <c r="H12" s="119"/>
      <c r="I12" s="119"/>
      <c r="J12" s="119"/>
      <c r="K12" s="214">
        <v>4805.3</v>
      </c>
      <c r="L12" s="215"/>
      <c r="M12" s="215"/>
      <c r="N12" s="212"/>
    </row>
    <row r="13" spans="1:17" ht="25.5" x14ac:dyDescent="0.25">
      <c r="A13" s="212">
        <f t="shared" si="0"/>
        <v>10</v>
      </c>
      <c r="B13" s="212"/>
      <c r="C13" s="221" t="s">
        <v>1993</v>
      </c>
      <c r="D13" s="212">
        <v>2030</v>
      </c>
      <c r="E13" s="212">
        <v>2031</v>
      </c>
      <c r="F13" s="212"/>
      <c r="G13" s="212"/>
      <c r="H13" s="119"/>
      <c r="I13" s="119"/>
      <c r="J13" s="119"/>
      <c r="K13" s="214">
        <v>7260</v>
      </c>
      <c r="L13" s="215"/>
      <c r="M13" s="215"/>
      <c r="N13" s="212"/>
    </row>
    <row r="14" spans="1:17" ht="25.5" x14ac:dyDescent="0.25">
      <c r="A14" s="212">
        <f t="shared" si="0"/>
        <v>11</v>
      </c>
      <c r="B14" s="212"/>
      <c r="C14" s="221" t="s">
        <v>1994</v>
      </c>
      <c r="D14" s="212">
        <v>2022</v>
      </c>
      <c r="E14" s="212">
        <v>2023</v>
      </c>
      <c r="F14" s="212"/>
      <c r="G14" s="212"/>
      <c r="H14" s="119"/>
      <c r="I14" s="119"/>
      <c r="J14" s="119"/>
      <c r="K14" s="214">
        <v>19894.3</v>
      </c>
      <c r="L14" s="215"/>
      <c r="M14" s="215"/>
      <c r="N14" s="212"/>
    </row>
    <row r="15" spans="1:17" ht="25.5" x14ac:dyDescent="0.25">
      <c r="A15" s="212">
        <f t="shared" si="0"/>
        <v>12</v>
      </c>
      <c r="B15" s="212"/>
      <c r="C15" s="221" t="s">
        <v>1995</v>
      </c>
      <c r="D15" s="212">
        <v>2023</v>
      </c>
      <c r="E15" s="212">
        <v>2027</v>
      </c>
      <c r="F15" s="212"/>
      <c r="G15" s="212"/>
      <c r="H15" s="119"/>
      <c r="I15" s="119"/>
      <c r="J15" s="119"/>
      <c r="K15" s="214">
        <v>154574.6</v>
      </c>
      <c r="L15" s="215"/>
      <c r="M15" s="215"/>
      <c r="N15" s="212"/>
    </row>
    <row r="16" spans="1:17" ht="25.5" x14ac:dyDescent="0.25">
      <c r="A16" s="212">
        <f t="shared" si="0"/>
        <v>13</v>
      </c>
      <c r="B16" s="212"/>
      <c r="C16" s="221" t="s">
        <v>1996</v>
      </c>
      <c r="D16" s="212">
        <v>2022</v>
      </c>
      <c r="E16" s="212">
        <v>2022</v>
      </c>
      <c r="F16" s="212"/>
      <c r="G16" s="212"/>
      <c r="H16" s="119"/>
      <c r="I16" s="119"/>
      <c r="J16" s="119"/>
      <c r="K16" s="214">
        <v>8570.4</v>
      </c>
      <c r="L16" s="215"/>
      <c r="M16" s="215"/>
      <c r="N16" s="212"/>
    </row>
    <row r="17" spans="1:14" ht="25.5" x14ac:dyDescent="0.25">
      <c r="A17" s="212">
        <f t="shared" si="0"/>
        <v>14</v>
      </c>
      <c r="B17" s="212"/>
      <c r="C17" s="221" t="s">
        <v>1997</v>
      </c>
      <c r="D17" s="212">
        <v>2025</v>
      </c>
      <c r="E17" s="212">
        <v>2026</v>
      </c>
      <c r="F17" s="212"/>
      <c r="G17" s="212"/>
      <c r="H17" s="119"/>
      <c r="I17" s="119"/>
      <c r="J17" s="119"/>
      <c r="K17" s="214">
        <v>2512.3000000000002</v>
      </c>
      <c r="L17" s="215"/>
      <c r="M17" s="215"/>
      <c r="N17" s="212"/>
    </row>
    <row r="18" spans="1:14" ht="25.5" x14ac:dyDescent="0.25">
      <c r="A18" s="212">
        <f t="shared" si="0"/>
        <v>15</v>
      </c>
      <c r="B18" s="212"/>
      <c r="C18" s="221" t="s">
        <v>1998</v>
      </c>
      <c r="D18" s="212">
        <v>2025</v>
      </c>
      <c r="E18" s="212">
        <v>2027</v>
      </c>
      <c r="F18" s="212"/>
      <c r="G18" s="212"/>
      <c r="H18" s="119"/>
      <c r="I18" s="119"/>
      <c r="J18" s="119"/>
      <c r="K18" s="214">
        <v>29677</v>
      </c>
      <c r="L18" s="215"/>
      <c r="M18" s="215"/>
      <c r="N18" s="212"/>
    </row>
    <row r="19" spans="1:14" ht="25.5" x14ac:dyDescent="0.25">
      <c r="A19" s="212">
        <f t="shared" si="0"/>
        <v>16</v>
      </c>
      <c r="B19" s="212"/>
      <c r="C19" s="221" t="s">
        <v>1999</v>
      </c>
      <c r="D19" s="212">
        <v>2026</v>
      </c>
      <c r="E19" s="212">
        <v>2029</v>
      </c>
      <c r="F19" s="212"/>
      <c r="G19" s="212"/>
      <c r="H19" s="119"/>
      <c r="I19" s="119"/>
      <c r="J19" s="119"/>
      <c r="K19" s="214">
        <v>60772</v>
      </c>
      <c r="L19" s="215"/>
      <c r="M19" s="215"/>
      <c r="N19" s="212"/>
    </row>
    <row r="20" spans="1:14" ht="25.5" x14ac:dyDescent="0.25">
      <c r="A20" s="212">
        <f t="shared" si="0"/>
        <v>17</v>
      </c>
      <c r="B20" s="212"/>
      <c r="C20" s="221" t="s">
        <v>2000</v>
      </c>
      <c r="D20" s="212">
        <v>2023</v>
      </c>
      <c r="E20" s="212">
        <v>2024</v>
      </c>
      <c r="F20" s="212"/>
      <c r="G20" s="212"/>
      <c r="H20" s="119"/>
      <c r="I20" s="119"/>
      <c r="J20" s="119"/>
      <c r="K20" s="214">
        <v>4674.1000000000004</v>
      </c>
      <c r="L20" s="215"/>
      <c r="M20" s="215"/>
      <c r="N20" s="212"/>
    </row>
    <row r="21" spans="1:14" ht="25.5" x14ac:dyDescent="0.25">
      <c r="A21" s="212">
        <f t="shared" si="0"/>
        <v>18</v>
      </c>
      <c r="B21" s="212"/>
      <c r="C21" s="221" t="s">
        <v>2001</v>
      </c>
      <c r="D21" s="212">
        <v>2024</v>
      </c>
      <c r="E21" s="212">
        <v>2028</v>
      </c>
      <c r="F21" s="212"/>
      <c r="G21" s="212"/>
      <c r="H21" s="119"/>
      <c r="I21" s="119"/>
      <c r="J21" s="119"/>
      <c r="K21" s="214">
        <v>432201</v>
      </c>
      <c r="L21" s="215"/>
      <c r="M21" s="215"/>
      <c r="N21" s="212"/>
    </row>
    <row r="22" spans="1:14" ht="25.5" x14ac:dyDescent="0.25">
      <c r="A22" s="212">
        <f t="shared" si="0"/>
        <v>19</v>
      </c>
      <c r="B22" s="212"/>
      <c r="C22" s="221" t="s">
        <v>2002</v>
      </c>
      <c r="D22" s="212">
        <v>2034</v>
      </c>
      <c r="E22" s="212">
        <v>2035</v>
      </c>
      <c r="F22" s="212"/>
      <c r="G22" s="212"/>
      <c r="H22" s="119"/>
      <c r="I22" s="119"/>
      <c r="J22" s="119"/>
      <c r="K22" s="214">
        <v>4077</v>
      </c>
      <c r="L22" s="215"/>
      <c r="M22" s="215"/>
      <c r="N22" s="212"/>
    </row>
    <row r="23" spans="1:14" ht="25.5" x14ac:dyDescent="0.25">
      <c r="A23" s="212">
        <f t="shared" si="0"/>
        <v>20</v>
      </c>
      <c r="B23" s="212"/>
      <c r="C23" s="221" t="s">
        <v>2003</v>
      </c>
      <c r="D23" s="212">
        <v>2031</v>
      </c>
      <c r="E23" s="212">
        <v>2032</v>
      </c>
      <c r="F23" s="212"/>
      <c r="G23" s="212"/>
      <c r="H23" s="119"/>
      <c r="I23" s="119"/>
      <c r="J23" s="119"/>
      <c r="K23" s="214">
        <v>6927.4</v>
      </c>
      <c r="L23" s="215"/>
      <c r="M23" s="215"/>
      <c r="N23" s="212"/>
    </row>
    <row r="24" spans="1:14" ht="25.5" x14ac:dyDescent="0.25">
      <c r="A24" s="212">
        <f t="shared" si="0"/>
        <v>21</v>
      </c>
      <c r="B24" s="212"/>
      <c r="C24" s="221" t="s">
        <v>2004</v>
      </c>
      <c r="D24" s="212">
        <v>2033</v>
      </c>
      <c r="E24" s="212">
        <v>2034</v>
      </c>
      <c r="F24" s="212"/>
      <c r="G24" s="212"/>
      <c r="H24" s="119"/>
      <c r="I24" s="119"/>
      <c r="J24" s="119"/>
      <c r="K24" s="214">
        <v>2601.4</v>
      </c>
      <c r="L24" s="215"/>
      <c r="M24" s="215"/>
      <c r="N24" s="212"/>
    </row>
    <row r="25" spans="1:14" ht="25.5" x14ac:dyDescent="0.25">
      <c r="A25" s="212">
        <f t="shared" si="0"/>
        <v>22</v>
      </c>
      <c r="B25" s="212"/>
      <c r="C25" s="221" t="s">
        <v>2005</v>
      </c>
      <c r="D25" s="212">
        <v>2037</v>
      </c>
      <c r="E25" s="212">
        <v>2037</v>
      </c>
      <c r="F25" s="212"/>
      <c r="G25" s="212"/>
      <c r="H25" s="119"/>
      <c r="I25" s="119"/>
      <c r="J25" s="119"/>
      <c r="K25" s="214">
        <v>2036.5</v>
      </c>
      <c r="L25" s="215"/>
      <c r="M25" s="215"/>
      <c r="N25" s="212"/>
    </row>
    <row r="26" spans="1:14" x14ac:dyDescent="0.25">
      <c r="A26" s="222" t="s">
        <v>317</v>
      </c>
      <c r="B26" s="222"/>
      <c r="C26" s="223"/>
      <c r="D26" s="222"/>
      <c r="E26" s="222"/>
      <c r="F26" s="222"/>
      <c r="G26" s="222"/>
      <c r="H26" s="122"/>
      <c r="I26" s="122"/>
      <c r="J26" s="122"/>
      <c r="K26" s="224">
        <f>SUM(K4:K25)</f>
        <v>854946.77</v>
      </c>
      <c r="L26" s="225"/>
      <c r="M26" s="225"/>
      <c r="N26" s="222"/>
    </row>
    <row r="27" spans="1:14" x14ac:dyDescent="0.25">
      <c r="K27" s="226"/>
    </row>
    <row r="28" spans="1:14" x14ac:dyDescent="0.25">
      <c r="K28" s="227"/>
    </row>
  </sheetData>
  <mergeCells count="11">
    <mergeCell ref="N2:N3"/>
    <mergeCell ref="A1:N1"/>
    <mergeCell ref="A2:A3"/>
    <mergeCell ref="B2:B3"/>
    <mergeCell ref="C2:C3"/>
    <mergeCell ref="D2:E2"/>
    <mergeCell ref="F2:G2"/>
    <mergeCell ref="H2:I2"/>
    <mergeCell ref="J2:J3"/>
    <mergeCell ref="K2:K3"/>
    <mergeCell ref="L2:M2"/>
  </mergeCells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40"/>
  <sheetViews>
    <sheetView zoomScale="80" zoomScaleNormal="80" workbookViewId="0">
      <pane xSplit="1" ySplit="3" topLeftCell="B31" activePane="bottomRight" state="frozen"/>
      <selection sqref="A1:N1"/>
      <selection pane="topRight" sqref="A1:N1"/>
      <selection pane="bottomLeft" sqref="A1:N1"/>
      <selection pane="bottomRight" activeCell="C4" sqref="C4"/>
    </sheetView>
  </sheetViews>
  <sheetFormatPr defaultColWidth="8.85546875" defaultRowHeight="15" x14ac:dyDescent="0.25"/>
  <cols>
    <col min="1" max="1" width="7" style="211" customWidth="1"/>
    <col min="2" max="2" width="9.5703125" style="211" customWidth="1"/>
    <col min="3" max="3" width="112.28515625" style="211" customWidth="1"/>
    <col min="4" max="4" width="11" style="211" customWidth="1"/>
    <col min="5" max="7" width="10.85546875" style="211" customWidth="1"/>
    <col min="8" max="9" width="8.85546875" style="211"/>
    <col min="10" max="10" width="13.7109375" style="211" customWidth="1"/>
    <col min="11" max="11" width="13.7109375" style="220" customWidth="1"/>
    <col min="12" max="13" width="13.7109375" style="211" customWidth="1"/>
    <col min="14" max="14" width="45" style="211" customWidth="1"/>
    <col min="15" max="16384" width="8.85546875" style="211"/>
  </cols>
  <sheetData>
    <row r="1" spans="1:17" ht="70.150000000000006" customHeight="1" x14ac:dyDescent="0.25">
      <c r="A1" s="378" t="s">
        <v>754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</row>
    <row r="2" spans="1:17" ht="95.45" customHeight="1" x14ac:dyDescent="0.25">
      <c r="A2" s="376" t="s">
        <v>156</v>
      </c>
      <c r="B2" s="376" t="s">
        <v>496</v>
      </c>
      <c r="C2" s="376" t="s">
        <v>490</v>
      </c>
      <c r="D2" s="381" t="s">
        <v>492</v>
      </c>
      <c r="E2" s="381"/>
      <c r="F2" s="381" t="s">
        <v>498</v>
      </c>
      <c r="G2" s="381"/>
      <c r="H2" s="382" t="s">
        <v>489</v>
      </c>
      <c r="I2" s="383"/>
      <c r="J2" s="376" t="s">
        <v>488</v>
      </c>
      <c r="K2" s="376" t="s">
        <v>499</v>
      </c>
      <c r="L2" s="381" t="s">
        <v>491</v>
      </c>
      <c r="M2" s="381"/>
      <c r="N2" s="376" t="s">
        <v>497</v>
      </c>
      <c r="P2" s="12"/>
      <c r="Q2" s="14"/>
    </row>
    <row r="3" spans="1:17" ht="95.45" customHeight="1" x14ac:dyDescent="0.25">
      <c r="A3" s="377"/>
      <c r="B3" s="377"/>
      <c r="C3" s="377"/>
      <c r="D3" s="212" t="s">
        <v>494</v>
      </c>
      <c r="E3" s="212" t="s">
        <v>495</v>
      </c>
      <c r="F3" s="212" t="s">
        <v>494</v>
      </c>
      <c r="G3" s="212" t="s">
        <v>495</v>
      </c>
      <c r="H3" s="212">
        <v>2020</v>
      </c>
      <c r="I3" s="212">
        <v>2021</v>
      </c>
      <c r="J3" s="377"/>
      <c r="K3" s="377"/>
      <c r="L3" s="212">
        <v>2020</v>
      </c>
      <c r="M3" s="212">
        <v>2021</v>
      </c>
      <c r="N3" s="377"/>
    </row>
    <row r="4" spans="1:17" x14ac:dyDescent="0.25">
      <c r="A4" s="212">
        <v>1</v>
      </c>
      <c r="B4" s="212"/>
      <c r="C4" s="228" t="s">
        <v>2006</v>
      </c>
      <c r="D4" s="212">
        <v>2022</v>
      </c>
      <c r="E4" s="212">
        <v>2035</v>
      </c>
      <c r="F4" s="212"/>
      <c r="G4" s="212"/>
      <c r="H4" s="119"/>
      <c r="I4" s="119"/>
      <c r="J4" s="119"/>
      <c r="K4" s="214">
        <v>23310</v>
      </c>
      <c r="L4" s="215"/>
      <c r="M4" s="215"/>
      <c r="N4" s="212"/>
    </row>
    <row r="5" spans="1:17" x14ac:dyDescent="0.25">
      <c r="A5" s="212">
        <f>A4+1</f>
        <v>2</v>
      </c>
      <c r="B5" s="212"/>
      <c r="C5" s="228" t="s">
        <v>2007</v>
      </c>
      <c r="D5" s="212">
        <v>2022</v>
      </c>
      <c r="E5" s="212">
        <v>2035</v>
      </c>
      <c r="F5" s="212"/>
      <c r="G5" s="212"/>
      <c r="H5" s="119"/>
      <c r="I5" s="119"/>
      <c r="J5" s="119"/>
      <c r="K5" s="214">
        <v>15764</v>
      </c>
      <c r="L5" s="215"/>
      <c r="M5" s="215"/>
      <c r="N5" s="212"/>
    </row>
    <row r="6" spans="1:17" x14ac:dyDescent="0.25">
      <c r="A6" s="212">
        <f t="shared" ref="A6:A39" si="0">A5+1</f>
        <v>3</v>
      </c>
      <c r="B6" s="212"/>
      <c r="C6" s="228" t="s">
        <v>2008</v>
      </c>
      <c r="D6" s="212">
        <v>2022</v>
      </c>
      <c r="E6" s="212">
        <v>2022</v>
      </c>
      <c r="F6" s="212"/>
      <c r="G6" s="212"/>
      <c r="H6" s="119"/>
      <c r="I6" s="119"/>
      <c r="J6" s="119"/>
      <c r="K6" s="214">
        <v>5000</v>
      </c>
      <c r="L6" s="215"/>
      <c r="M6" s="215"/>
      <c r="N6" s="212"/>
    </row>
    <row r="7" spans="1:17" x14ac:dyDescent="0.25">
      <c r="A7" s="212">
        <f t="shared" si="0"/>
        <v>4</v>
      </c>
      <c r="B7" s="212"/>
      <c r="C7" s="228" t="s">
        <v>2009</v>
      </c>
      <c r="D7" s="212">
        <v>2022</v>
      </c>
      <c r="E7" s="212">
        <v>2035</v>
      </c>
      <c r="F7" s="212"/>
      <c r="G7" s="212"/>
      <c r="H7" s="119"/>
      <c r="I7" s="119"/>
      <c r="J7" s="119"/>
      <c r="K7" s="214">
        <v>288</v>
      </c>
      <c r="L7" s="215"/>
      <c r="M7" s="215"/>
      <c r="N7" s="212"/>
    </row>
    <row r="8" spans="1:17" x14ac:dyDescent="0.25">
      <c r="A8" s="212">
        <f t="shared" si="0"/>
        <v>5</v>
      </c>
      <c r="B8" s="212"/>
      <c r="C8" s="228" t="s">
        <v>2010</v>
      </c>
      <c r="D8" s="212">
        <v>2022</v>
      </c>
      <c r="E8" s="212">
        <v>2035</v>
      </c>
      <c r="F8" s="212"/>
      <c r="G8" s="212"/>
      <c r="H8" s="119"/>
      <c r="I8" s="119"/>
      <c r="J8" s="119"/>
      <c r="K8" s="214">
        <v>4847.6400000000003</v>
      </c>
      <c r="L8" s="215"/>
      <c r="M8" s="215"/>
      <c r="N8" s="212"/>
    </row>
    <row r="9" spans="1:17" x14ac:dyDescent="0.25">
      <c r="A9" s="212">
        <f t="shared" si="0"/>
        <v>6</v>
      </c>
      <c r="B9" s="212"/>
      <c r="C9" s="228" t="s">
        <v>2011</v>
      </c>
      <c r="D9" s="212">
        <v>2022</v>
      </c>
      <c r="E9" s="212">
        <v>2035</v>
      </c>
      <c r="F9" s="212"/>
      <c r="G9" s="212"/>
      <c r="H9" s="119"/>
      <c r="I9" s="119"/>
      <c r="J9" s="119"/>
      <c r="K9" s="214">
        <v>3010</v>
      </c>
      <c r="L9" s="215"/>
      <c r="M9" s="215"/>
      <c r="N9" s="212"/>
    </row>
    <row r="10" spans="1:17" x14ac:dyDescent="0.25">
      <c r="A10" s="212">
        <f t="shared" si="0"/>
        <v>7</v>
      </c>
      <c r="B10" s="212"/>
      <c r="C10" s="228" t="s">
        <v>2012</v>
      </c>
      <c r="D10" s="212">
        <v>2022</v>
      </c>
      <c r="E10" s="212">
        <v>2035</v>
      </c>
      <c r="F10" s="212"/>
      <c r="G10" s="212"/>
      <c r="H10" s="119"/>
      <c r="I10" s="119"/>
      <c r="J10" s="119"/>
      <c r="K10" s="214">
        <v>43878.8</v>
      </c>
      <c r="L10" s="215"/>
      <c r="M10" s="215"/>
      <c r="N10" s="212"/>
    </row>
    <row r="11" spans="1:17" x14ac:dyDescent="0.25">
      <c r="A11" s="212">
        <f t="shared" si="0"/>
        <v>8</v>
      </c>
      <c r="B11" s="212"/>
      <c r="C11" s="228" t="s">
        <v>2013</v>
      </c>
      <c r="D11" s="212">
        <v>2022</v>
      </c>
      <c r="E11" s="212">
        <v>2035</v>
      </c>
      <c r="F11" s="212"/>
      <c r="G11" s="212"/>
      <c r="H11" s="119"/>
      <c r="I11" s="119"/>
      <c r="J11" s="119"/>
      <c r="K11" s="214">
        <v>9001.58</v>
      </c>
      <c r="L11" s="215"/>
      <c r="M11" s="215"/>
      <c r="N11" s="212"/>
    </row>
    <row r="12" spans="1:17" x14ac:dyDescent="0.25">
      <c r="A12" s="212">
        <f t="shared" si="0"/>
        <v>9</v>
      </c>
      <c r="B12" s="212"/>
      <c r="C12" s="228" t="s">
        <v>2014</v>
      </c>
      <c r="D12" s="212">
        <v>2022</v>
      </c>
      <c r="E12" s="212">
        <v>2035</v>
      </c>
      <c r="F12" s="212"/>
      <c r="G12" s="212"/>
      <c r="H12" s="119"/>
      <c r="I12" s="119"/>
      <c r="J12" s="119"/>
      <c r="K12" s="214">
        <v>19479.46</v>
      </c>
      <c r="L12" s="215"/>
      <c r="M12" s="215"/>
      <c r="N12" s="212"/>
    </row>
    <row r="13" spans="1:17" x14ac:dyDescent="0.25">
      <c r="A13" s="212">
        <f t="shared" si="0"/>
        <v>10</v>
      </c>
      <c r="B13" s="212"/>
      <c r="C13" s="228" t="s">
        <v>2015</v>
      </c>
      <c r="D13" s="212">
        <v>2022</v>
      </c>
      <c r="E13" s="212">
        <v>2035</v>
      </c>
      <c r="F13" s="212"/>
      <c r="G13" s="212"/>
      <c r="H13" s="119"/>
      <c r="I13" s="119"/>
      <c r="J13" s="119"/>
      <c r="K13" s="214">
        <v>7904.12</v>
      </c>
      <c r="L13" s="215"/>
      <c r="M13" s="215"/>
      <c r="N13" s="212"/>
    </row>
    <row r="14" spans="1:17" x14ac:dyDescent="0.25">
      <c r="A14" s="212">
        <f t="shared" si="0"/>
        <v>11</v>
      </c>
      <c r="B14" s="212"/>
      <c r="C14" s="228" t="s">
        <v>2016</v>
      </c>
      <c r="D14" s="212">
        <v>2022</v>
      </c>
      <c r="E14" s="212">
        <v>2035</v>
      </c>
      <c r="F14" s="212"/>
      <c r="G14" s="212"/>
      <c r="H14" s="119"/>
      <c r="I14" s="119"/>
      <c r="J14" s="119"/>
      <c r="K14" s="214">
        <v>4862.76</v>
      </c>
      <c r="L14" s="215"/>
      <c r="M14" s="215"/>
      <c r="N14" s="212"/>
    </row>
    <row r="15" spans="1:17" x14ac:dyDescent="0.25">
      <c r="A15" s="212">
        <f t="shared" si="0"/>
        <v>12</v>
      </c>
      <c r="B15" s="212"/>
      <c r="C15" s="228" t="s">
        <v>2017</v>
      </c>
      <c r="D15" s="212">
        <v>2022</v>
      </c>
      <c r="E15" s="212">
        <v>2035</v>
      </c>
      <c r="F15" s="212"/>
      <c r="G15" s="212"/>
      <c r="H15" s="119"/>
      <c r="I15" s="119"/>
      <c r="J15" s="119"/>
      <c r="K15" s="214">
        <v>854</v>
      </c>
      <c r="L15" s="215"/>
      <c r="M15" s="215"/>
      <c r="N15" s="212"/>
    </row>
    <row r="16" spans="1:17" x14ac:dyDescent="0.25">
      <c r="A16" s="212">
        <f t="shared" si="0"/>
        <v>13</v>
      </c>
      <c r="B16" s="212"/>
      <c r="C16" s="228" t="s">
        <v>2018</v>
      </c>
      <c r="D16" s="212">
        <v>2022</v>
      </c>
      <c r="E16" s="212">
        <v>2035</v>
      </c>
      <c r="F16" s="212"/>
      <c r="G16" s="212"/>
      <c r="H16" s="119"/>
      <c r="I16" s="119"/>
      <c r="J16" s="119"/>
      <c r="K16" s="214">
        <v>2926</v>
      </c>
      <c r="L16" s="215"/>
      <c r="M16" s="215"/>
      <c r="N16" s="212"/>
    </row>
    <row r="17" spans="1:14" x14ac:dyDescent="0.25">
      <c r="A17" s="212">
        <f t="shared" si="0"/>
        <v>14</v>
      </c>
      <c r="B17" s="212"/>
      <c r="C17" s="228" t="s">
        <v>2019</v>
      </c>
      <c r="D17" s="212">
        <v>2022</v>
      </c>
      <c r="E17" s="212">
        <v>2035</v>
      </c>
      <c r="F17" s="212"/>
      <c r="G17" s="212"/>
      <c r="H17" s="119"/>
      <c r="I17" s="119"/>
      <c r="J17" s="119"/>
      <c r="K17" s="214">
        <v>983.36</v>
      </c>
      <c r="L17" s="215"/>
      <c r="M17" s="215"/>
      <c r="N17" s="212"/>
    </row>
    <row r="18" spans="1:14" x14ac:dyDescent="0.25">
      <c r="A18" s="212">
        <f t="shared" si="0"/>
        <v>15</v>
      </c>
      <c r="B18" s="212"/>
      <c r="C18" s="228" t="s">
        <v>2020</v>
      </c>
      <c r="D18" s="212">
        <v>2022</v>
      </c>
      <c r="E18" s="212">
        <v>2023</v>
      </c>
      <c r="F18" s="212"/>
      <c r="G18" s="212"/>
      <c r="H18" s="119"/>
      <c r="I18" s="119"/>
      <c r="J18" s="119"/>
      <c r="K18" s="214">
        <v>2754.32</v>
      </c>
      <c r="L18" s="215"/>
      <c r="M18" s="215"/>
      <c r="N18" s="212"/>
    </row>
    <row r="19" spans="1:14" x14ac:dyDescent="0.25">
      <c r="A19" s="212">
        <f t="shared" si="0"/>
        <v>16</v>
      </c>
      <c r="B19" s="212"/>
      <c r="C19" s="228" t="s">
        <v>2021</v>
      </c>
      <c r="D19" s="212">
        <v>2022</v>
      </c>
      <c r="E19" s="212">
        <v>2035</v>
      </c>
      <c r="F19" s="212"/>
      <c r="G19" s="212"/>
      <c r="H19" s="119"/>
      <c r="I19" s="119"/>
      <c r="J19" s="119"/>
      <c r="K19" s="214">
        <v>986.86</v>
      </c>
      <c r="L19" s="215"/>
      <c r="M19" s="215"/>
      <c r="N19" s="212"/>
    </row>
    <row r="20" spans="1:14" x14ac:dyDescent="0.25">
      <c r="A20" s="212">
        <f t="shared" si="0"/>
        <v>17</v>
      </c>
      <c r="B20" s="212"/>
      <c r="C20" s="228" t="s">
        <v>2022</v>
      </c>
      <c r="D20" s="212">
        <v>2022</v>
      </c>
      <c r="E20" s="212">
        <v>2035</v>
      </c>
      <c r="F20" s="212"/>
      <c r="G20" s="212"/>
      <c r="H20" s="119"/>
      <c r="I20" s="119"/>
      <c r="J20" s="119"/>
      <c r="K20" s="214">
        <v>1034.5999999999999</v>
      </c>
      <c r="L20" s="215"/>
      <c r="M20" s="215"/>
      <c r="N20" s="212"/>
    </row>
    <row r="21" spans="1:14" x14ac:dyDescent="0.25">
      <c r="A21" s="212">
        <f t="shared" si="0"/>
        <v>18</v>
      </c>
      <c r="B21" s="212"/>
      <c r="C21" s="228" t="s">
        <v>2023</v>
      </c>
      <c r="D21" s="212">
        <v>2022</v>
      </c>
      <c r="E21" s="212">
        <v>2035</v>
      </c>
      <c r="F21" s="212"/>
      <c r="G21" s="212"/>
      <c r="H21" s="119"/>
      <c r="I21" s="119"/>
      <c r="J21" s="119"/>
      <c r="K21" s="214">
        <v>7199.78</v>
      </c>
      <c r="L21" s="215"/>
      <c r="M21" s="215"/>
      <c r="N21" s="212"/>
    </row>
    <row r="22" spans="1:14" x14ac:dyDescent="0.25">
      <c r="A22" s="212">
        <f t="shared" si="0"/>
        <v>19</v>
      </c>
      <c r="B22" s="212"/>
      <c r="C22" s="228" t="s">
        <v>2024</v>
      </c>
      <c r="D22" s="212">
        <v>2022</v>
      </c>
      <c r="E22" s="212">
        <v>2035</v>
      </c>
      <c r="F22" s="212"/>
      <c r="G22" s="212"/>
      <c r="H22" s="119"/>
      <c r="I22" s="119"/>
      <c r="J22" s="119"/>
      <c r="K22" s="214">
        <v>12172.86</v>
      </c>
      <c r="L22" s="215"/>
      <c r="M22" s="215"/>
      <c r="N22" s="212"/>
    </row>
    <row r="23" spans="1:14" x14ac:dyDescent="0.25">
      <c r="A23" s="212">
        <f t="shared" si="0"/>
        <v>20</v>
      </c>
      <c r="B23" s="212"/>
      <c r="C23" s="228" t="s">
        <v>2025</v>
      </c>
      <c r="D23" s="212">
        <v>2022</v>
      </c>
      <c r="E23" s="212">
        <v>2035</v>
      </c>
      <c r="F23" s="212"/>
      <c r="G23" s="212"/>
      <c r="H23" s="119"/>
      <c r="I23" s="119"/>
      <c r="J23" s="119"/>
      <c r="K23" s="214">
        <v>30263.49</v>
      </c>
      <c r="L23" s="215"/>
      <c r="M23" s="215"/>
      <c r="N23" s="212"/>
    </row>
    <row r="24" spans="1:14" x14ac:dyDescent="0.25">
      <c r="A24" s="212">
        <f t="shared" si="0"/>
        <v>21</v>
      </c>
      <c r="B24" s="212"/>
      <c r="C24" s="228" t="s">
        <v>2026</v>
      </c>
      <c r="D24" s="212">
        <v>2022</v>
      </c>
      <c r="E24" s="212">
        <v>2024</v>
      </c>
      <c r="F24" s="212"/>
      <c r="G24" s="212"/>
      <c r="H24" s="119"/>
      <c r="I24" s="119"/>
      <c r="J24" s="119"/>
      <c r="K24" s="214">
        <v>95.85</v>
      </c>
      <c r="L24" s="215"/>
      <c r="M24" s="215"/>
      <c r="N24" s="212"/>
    </row>
    <row r="25" spans="1:14" x14ac:dyDescent="0.25">
      <c r="A25" s="212">
        <f t="shared" si="0"/>
        <v>22</v>
      </c>
      <c r="B25" s="212"/>
      <c r="C25" s="228" t="s">
        <v>2027</v>
      </c>
      <c r="D25" s="212">
        <v>2022</v>
      </c>
      <c r="E25" s="212">
        <v>2035</v>
      </c>
      <c r="F25" s="212"/>
      <c r="G25" s="212"/>
      <c r="H25" s="119"/>
      <c r="I25" s="119"/>
      <c r="J25" s="119"/>
      <c r="K25" s="214">
        <v>14998.62</v>
      </c>
      <c r="L25" s="215"/>
      <c r="M25" s="215"/>
      <c r="N25" s="212"/>
    </row>
    <row r="26" spans="1:14" x14ac:dyDescent="0.25">
      <c r="A26" s="212">
        <f t="shared" si="0"/>
        <v>23</v>
      </c>
      <c r="B26" s="212"/>
      <c r="C26" s="228" t="s">
        <v>2028</v>
      </c>
      <c r="D26" s="212">
        <v>2022</v>
      </c>
      <c r="E26" s="212">
        <v>2035</v>
      </c>
      <c r="F26" s="212"/>
      <c r="G26" s="212"/>
      <c r="H26" s="119"/>
      <c r="I26" s="119"/>
      <c r="J26" s="119"/>
      <c r="K26" s="214">
        <v>12783.96</v>
      </c>
      <c r="L26" s="215"/>
      <c r="M26" s="215"/>
      <c r="N26" s="212"/>
    </row>
    <row r="27" spans="1:14" x14ac:dyDescent="0.25">
      <c r="A27" s="212">
        <f t="shared" si="0"/>
        <v>24</v>
      </c>
      <c r="B27" s="212"/>
      <c r="C27" s="228" t="s">
        <v>2029</v>
      </c>
      <c r="D27" s="212">
        <v>2022</v>
      </c>
      <c r="E27" s="212">
        <v>2035</v>
      </c>
      <c r="F27" s="212"/>
      <c r="G27" s="212"/>
      <c r="H27" s="119"/>
      <c r="I27" s="119"/>
      <c r="J27" s="119"/>
      <c r="K27" s="214">
        <v>13687.38</v>
      </c>
      <c r="L27" s="215"/>
      <c r="M27" s="215"/>
      <c r="N27" s="212"/>
    </row>
    <row r="28" spans="1:14" x14ac:dyDescent="0.25">
      <c r="A28" s="212">
        <f t="shared" si="0"/>
        <v>25</v>
      </c>
      <c r="B28" s="212"/>
      <c r="C28" s="228" t="s">
        <v>2030</v>
      </c>
      <c r="D28" s="212">
        <v>2022</v>
      </c>
      <c r="E28" s="212">
        <v>2035</v>
      </c>
      <c r="F28" s="212"/>
      <c r="G28" s="212"/>
      <c r="H28" s="119"/>
      <c r="I28" s="119"/>
      <c r="J28" s="119"/>
      <c r="K28" s="214">
        <v>31286.639999999999</v>
      </c>
      <c r="L28" s="215"/>
      <c r="M28" s="215"/>
      <c r="N28" s="212"/>
    </row>
    <row r="29" spans="1:14" x14ac:dyDescent="0.25">
      <c r="A29" s="212">
        <f t="shared" si="0"/>
        <v>26</v>
      </c>
      <c r="B29" s="212"/>
      <c r="C29" s="228" t="s">
        <v>2031</v>
      </c>
      <c r="D29" s="212">
        <v>2022</v>
      </c>
      <c r="E29" s="212">
        <v>2035</v>
      </c>
      <c r="F29" s="212"/>
      <c r="G29" s="212"/>
      <c r="H29" s="119"/>
      <c r="I29" s="119"/>
      <c r="J29" s="119"/>
      <c r="K29" s="214">
        <v>1853.32</v>
      </c>
      <c r="L29" s="215"/>
      <c r="M29" s="215"/>
      <c r="N29" s="212"/>
    </row>
    <row r="30" spans="1:14" x14ac:dyDescent="0.25">
      <c r="A30" s="212">
        <f t="shared" si="0"/>
        <v>27</v>
      </c>
      <c r="B30" s="212"/>
      <c r="C30" s="228" t="s">
        <v>2032</v>
      </c>
      <c r="D30" s="212">
        <v>2022</v>
      </c>
      <c r="E30" s="212">
        <v>2035</v>
      </c>
      <c r="F30" s="212"/>
      <c r="G30" s="212"/>
      <c r="H30" s="119"/>
      <c r="I30" s="119"/>
      <c r="J30" s="119"/>
      <c r="K30" s="214">
        <v>1379.42</v>
      </c>
      <c r="L30" s="215"/>
      <c r="M30" s="215"/>
      <c r="N30" s="212"/>
    </row>
    <row r="31" spans="1:14" x14ac:dyDescent="0.25">
      <c r="A31" s="212">
        <f t="shared" si="0"/>
        <v>28</v>
      </c>
      <c r="B31" s="212"/>
      <c r="C31" s="228" t="s">
        <v>2033</v>
      </c>
      <c r="D31" s="212">
        <v>2022</v>
      </c>
      <c r="E31" s="212">
        <v>2035</v>
      </c>
      <c r="F31" s="212"/>
      <c r="G31" s="212"/>
      <c r="H31" s="119"/>
      <c r="I31" s="119"/>
      <c r="J31" s="119"/>
      <c r="K31" s="214">
        <v>200.9</v>
      </c>
      <c r="L31" s="215"/>
      <c r="M31" s="215"/>
      <c r="N31" s="212"/>
    </row>
    <row r="32" spans="1:14" x14ac:dyDescent="0.25">
      <c r="A32" s="212">
        <f t="shared" si="0"/>
        <v>29</v>
      </c>
      <c r="B32" s="212"/>
      <c r="C32" s="228" t="s">
        <v>2034</v>
      </c>
      <c r="D32" s="212">
        <v>2022</v>
      </c>
      <c r="E32" s="212">
        <v>2035</v>
      </c>
      <c r="F32" s="212"/>
      <c r="G32" s="212"/>
      <c r="H32" s="119"/>
      <c r="I32" s="119"/>
      <c r="J32" s="119"/>
      <c r="K32" s="214">
        <v>7731.08</v>
      </c>
      <c r="L32" s="215"/>
      <c r="M32" s="215"/>
      <c r="N32" s="212"/>
    </row>
    <row r="33" spans="1:14" x14ac:dyDescent="0.25">
      <c r="A33" s="212">
        <f t="shared" si="0"/>
        <v>30</v>
      </c>
      <c r="B33" s="212"/>
      <c r="C33" s="228" t="s">
        <v>2035</v>
      </c>
      <c r="D33" s="212">
        <v>2022</v>
      </c>
      <c r="E33" s="212">
        <v>2035</v>
      </c>
      <c r="F33" s="212"/>
      <c r="G33" s="212"/>
      <c r="H33" s="119"/>
      <c r="I33" s="119"/>
      <c r="J33" s="119"/>
      <c r="K33" s="214">
        <v>64006.879999999997</v>
      </c>
      <c r="L33" s="215"/>
      <c r="M33" s="215"/>
      <c r="N33" s="212"/>
    </row>
    <row r="34" spans="1:14" x14ac:dyDescent="0.25">
      <c r="A34" s="212">
        <f t="shared" si="0"/>
        <v>31</v>
      </c>
      <c r="B34" s="212"/>
      <c r="C34" s="228" t="s">
        <v>2036</v>
      </c>
      <c r="D34" s="212">
        <v>2022</v>
      </c>
      <c r="E34" s="212">
        <v>2035</v>
      </c>
      <c r="F34" s="212"/>
      <c r="G34" s="212"/>
      <c r="H34" s="119"/>
      <c r="I34" s="119"/>
      <c r="J34" s="119"/>
      <c r="K34" s="214">
        <v>929.6</v>
      </c>
      <c r="L34" s="215"/>
      <c r="M34" s="215"/>
      <c r="N34" s="212"/>
    </row>
    <row r="35" spans="1:14" x14ac:dyDescent="0.25">
      <c r="A35" s="212">
        <f t="shared" si="0"/>
        <v>32</v>
      </c>
      <c r="B35" s="212"/>
      <c r="C35" s="228" t="s">
        <v>2037</v>
      </c>
      <c r="D35" s="212">
        <v>2022</v>
      </c>
      <c r="E35" s="212">
        <v>2035</v>
      </c>
      <c r="F35" s="212"/>
      <c r="G35" s="212"/>
      <c r="H35" s="119"/>
      <c r="I35" s="119"/>
      <c r="J35" s="119"/>
      <c r="K35" s="214">
        <v>868</v>
      </c>
      <c r="L35" s="215"/>
      <c r="M35" s="215"/>
      <c r="N35" s="212"/>
    </row>
    <row r="36" spans="1:14" x14ac:dyDescent="0.25">
      <c r="A36" s="212">
        <f t="shared" si="0"/>
        <v>33</v>
      </c>
      <c r="B36" s="212"/>
      <c r="C36" s="228" t="s">
        <v>2038</v>
      </c>
      <c r="D36" s="212">
        <v>2022</v>
      </c>
      <c r="E36" s="212">
        <v>2035</v>
      </c>
      <c r="F36" s="212"/>
      <c r="G36" s="212"/>
      <c r="H36" s="119"/>
      <c r="I36" s="119"/>
      <c r="J36" s="119"/>
      <c r="K36" s="214">
        <v>24170.44</v>
      </c>
      <c r="L36" s="215"/>
      <c r="M36" s="215"/>
      <c r="N36" s="212"/>
    </row>
    <row r="37" spans="1:14" x14ac:dyDescent="0.25">
      <c r="A37" s="212">
        <f t="shared" si="0"/>
        <v>34</v>
      </c>
      <c r="B37" s="212"/>
      <c r="C37" s="228" t="s">
        <v>2039</v>
      </c>
      <c r="D37" s="212">
        <v>2022</v>
      </c>
      <c r="E37" s="212">
        <v>2035</v>
      </c>
      <c r="F37" s="212"/>
      <c r="G37" s="212"/>
      <c r="H37" s="119"/>
      <c r="I37" s="119"/>
      <c r="J37" s="119"/>
      <c r="K37" s="214">
        <v>3678.5</v>
      </c>
      <c r="L37" s="215"/>
      <c r="M37" s="215"/>
      <c r="N37" s="212"/>
    </row>
    <row r="38" spans="1:14" x14ac:dyDescent="0.25">
      <c r="A38" s="212">
        <f t="shared" si="0"/>
        <v>35</v>
      </c>
      <c r="B38" s="212"/>
      <c r="C38" s="228" t="s">
        <v>2040</v>
      </c>
      <c r="D38" s="212">
        <v>2022</v>
      </c>
      <c r="E38" s="212">
        <v>2035</v>
      </c>
      <c r="F38" s="212"/>
      <c r="G38" s="212"/>
      <c r="H38" s="119"/>
      <c r="I38" s="119"/>
      <c r="J38" s="119"/>
      <c r="K38" s="214">
        <v>3187.38</v>
      </c>
      <c r="L38" s="215"/>
      <c r="M38" s="215"/>
      <c r="N38" s="212"/>
    </row>
    <row r="39" spans="1:14" x14ac:dyDescent="0.25">
      <c r="A39" s="212">
        <f t="shared" si="0"/>
        <v>36</v>
      </c>
      <c r="B39" s="212"/>
      <c r="C39" s="228" t="s">
        <v>2041</v>
      </c>
      <c r="D39" s="212">
        <v>2022</v>
      </c>
      <c r="E39" s="212">
        <v>2035</v>
      </c>
      <c r="F39" s="212"/>
      <c r="G39" s="212"/>
      <c r="H39" s="119"/>
      <c r="I39" s="119"/>
      <c r="J39" s="119"/>
      <c r="K39" s="214">
        <v>3864</v>
      </c>
      <c r="L39" s="215"/>
      <c r="M39" s="215"/>
      <c r="N39" s="212"/>
    </row>
    <row r="40" spans="1:14" x14ac:dyDescent="0.25">
      <c r="A40" s="222" t="s">
        <v>317</v>
      </c>
      <c r="B40" s="222"/>
      <c r="C40" s="229"/>
      <c r="D40" s="222"/>
      <c r="E40" s="222"/>
      <c r="F40" s="222"/>
      <c r="G40" s="222"/>
      <c r="H40" s="122"/>
      <c r="I40" s="122"/>
      <c r="J40" s="122"/>
      <c r="K40" s="224">
        <f>SUM(K4:K39)</f>
        <v>381243.60000000003</v>
      </c>
      <c r="L40" s="215"/>
      <c r="M40" s="215"/>
      <c r="N40" s="212"/>
    </row>
  </sheetData>
  <mergeCells count="11">
    <mergeCell ref="N2:N3"/>
    <mergeCell ref="A1:N1"/>
    <mergeCell ref="A2:A3"/>
    <mergeCell ref="B2:B3"/>
    <mergeCell ref="C2:C3"/>
    <mergeCell ref="D2:E2"/>
    <mergeCell ref="F2:G2"/>
    <mergeCell ref="H2:I2"/>
    <mergeCell ref="J2:J3"/>
    <mergeCell ref="K2:K3"/>
    <mergeCell ref="L2:M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D30"/>
  <sheetViews>
    <sheetView zoomScale="85" zoomScaleNormal="85" workbookViewId="0">
      <selection activeCell="E4" sqref="E4:E5"/>
    </sheetView>
  </sheetViews>
  <sheetFormatPr defaultColWidth="8.85546875" defaultRowHeight="12.75" x14ac:dyDescent="0.2"/>
  <cols>
    <col min="1" max="1" width="104.42578125" style="64" customWidth="1"/>
    <col min="2" max="2" width="17.28515625" style="58" customWidth="1"/>
    <col min="3" max="3" width="44.5703125" style="171" customWidth="1"/>
    <col min="4" max="4" width="63.85546875" style="58" customWidth="1"/>
    <col min="5" max="16384" width="8.85546875" style="58"/>
  </cols>
  <sheetData>
    <row r="1" spans="1:4" ht="25.5" x14ac:dyDescent="0.2">
      <c r="A1" s="57" t="s">
        <v>635</v>
      </c>
    </row>
    <row r="2" spans="1:4" ht="25.5" x14ac:dyDescent="0.2">
      <c r="A2" s="59" t="s">
        <v>147</v>
      </c>
      <c r="B2" s="59" t="s">
        <v>148</v>
      </c>
      <c r="C2" s="158" t="s">
        <v>621</v>
      </c>
      <c r="D2" s="59" t="s">
        <v>372</v>
      </c>
    </row>
    <row r="3" spans="1:4" x14ac:dyDescent="0.2">
      <c r="A3" s="64" t="s">
        <v>153</v>
      </c>
      <c r="B3" s="61"/>
      <c r="C3" s="61"/>
      <c r="D3" s="62"/>
    </row>
    <row r="4" spans="1:4" x14ac:dyDescent="0.2">
      <c r="A4" s="65" t="s">
        <v>303</v>
      </c>
      <c r="B4" s="61"/>
      <c r="C4" s="61"/>
      <c r="D4" s="62"/>
    </row>
    <row r="5" spans="1:4" ht="25.5" x14ac:dyDescent="0.2">
      <c r="A5" s="65" t="s">
        <v>2066</v>
      </c>
      <c r="B5" s="61"/>
      <c r="C5" s="61"/>
      <c r="D5" s="62"/>
    </row>
    <row r="6" spans="1:4" ht="38.25" x14ac:dyDescent="0.2">
      <c r="A6" s="65" t="s">
        <v>760</v>
      </c>
      <c r="B6" s="107" t="s">
        <v>623</v>
      </c>
      <c r="C6" s="107"/>
      <c r="D6" s="62"/>
    </row>
    <row r="7" spans="1:4" ht="25.5" x14ac:dyDescent="0.2">
      <c r="A7" s="65" t="s">
        <v>625</v>
      </c>
      <c r="B7" s="107" t="s">
        <v>304</v>
      </c>
      <c r="C7" s="107"/>
      <c r="D7" s="62"/>
    </row>
    <row r="8" spans="1:4" ht="25.5" x14ac:dyDescent="0.2">
      <c r="A8" s="65" t="s">
        <v>358</v>
      </c>
      <c r="B8" s="107" t="s">
        <v>360</v>
      </c>
      <c r="C8" s="107"/>
      <c r="D8" s="62"/>
    </row>
    <row r="9" spans="1:4" ht="25.5" x14ac:dyDescent="0.2">
      <c r="A9" s="65" t="s">
        <v>359</v>
      </c>
      <c r="B9" s="107" t="s">
        <v>361</v>
      </c>
      <c r="C9" s="107"/>
      <c r="D9" s="62"/>
    </row>
    <row r="10" spans="1:4" x14ac:dyDescent="0.2">
      <c r="A10" s="66" t="s">
        <v>766</v>
      </c>
      <c r="B10" s="107" t="s">
        <v>765</v>
      </c>
      <c r="C10" s="63"/>
      <c r="D10" s="62"/>
    </row>
    <row r="11" spans="1:4" x14ac:dyDescent="0.2">
      <c r="A11" s="66" t="s">
        <v>420</v>
      </c>
      <c r="B11" s="107" t="s">
        <v>362</v>
      </c>
      <c r="C11" s="311"/>
      <c r="D11" s="62"/>
    </row>
    <row r="12" spans="1:4" x14ac:dyDescent="0.2">
      <c r="A12" s="66" t="s">
        <v>517</v>
      </c>
      <c r="B12" s="107" t="s">
        <v>363</v>
      </c>
      <c r="C12" s="107"/>
      <c r="D12" s="62"/>
    </row>
    <row r="13" spans="1:4" x14ac:dyDescent="0.2">
      <c r="A13" s="66" t="s">
        <v>518</v>
      </c>
      <c r="B13" s="107" t="s">
        <v>364</v>
      </c>
      <c r="C13" s="107"/>
      <c r="D13" s="62"/>
    </row>
    <row r="14" spans="1:4" x14ac:dyDescent="0.2">
      <c r="A14" s="66" t="s">
        <v>802</v>
      </c>
      <c r="B14" s="107" t="s">
        <v>369</v>
      </c>
      <c r="C14" s="107"/>
      <c r="D14" s="62"/>
    </row>
    <row r="15" spans="1:4" x14ac:dyDescent="0.2">
      <c r="A15" s="66" t="s">
        <v>803</v>
      </c>
      <c r="B15" s="107" t="s">
        <v>370</v>
      </c>
      <c r="C15" s="107"/>
      <c r="D15" s="62"/>
    </row>
    <row r="16" spans="1:4" x14ac:dyDescent="0.2">
      <c r="A16" s="66" t="s">
        <v>371</v>
      </c>
      <c r="B16" s="63"/>
      <c r="C16" s="63"/>
      <c r="D16" s="62"/>
    </row>
    <row r="17" spans="1:4" ht="25.5" x14ac:dyDescent="0.2">
      <c r="A17" s="66" t="s">
        <v>2067</v>
      </c>
      <c r="B17" s="63"/>
      <c r="C17" s="311"/>
      <c r="D17" s="62"/>
    </row>
    <row r="18" spans="1:4" x14ac:dyDescent="0.2">
      <c r="A18" s="66" t="s">
        <v>2068</v>
      </c>
      <c r="B18" s="63"/>
      <c r="C18" s="311"/>
      <c r="D18" s="62"/>
    </row>
    <row r="19" spans="1:4" x14ac:dyDescent="0.2">
      <c r="A19" s="66" t="s">
        <v>761</v>
      </c>
      <c r="B19" s="63"/>
      <c r="C19" s="63"/>
      <c r="D19" s="62"/>
    </row>
    <row r="20" spans="1:4" ht="38.25" x14ac:dyDescent="0.2">
      <c r="A20" s="66" t="s">
        <v>519</v>
      </c>
      <c r="B20" s="62"/>
      <c r="C20" s="126"/>
      <c r="D20" s="62"/>
    </row>
    <row r="21" spans="1:4" ht="25.5" x14ac:dyDescent="0.2">
      <c r="A21" s="66" t="s">
        <v>520</v>
      </c>
      <c r="B21" s="107" t="s">
        <v>373</v>
      </c>
      <c r="C21" s="107"/>
      <c r="D21" s="62"/>
    </row>
    <row r="22" spans="1:4" x14ac:dyDescent="0.2">
      <c r="A22" s="66" t="s">
        <v>567</v>
      </c>
      <c r="B22" s="107" t="s">
        <v>568</v>
      </c>
      <c r="C22" s="107"/>
      <c r="D22" s="66"/>
    </row>
    <row r="23" spans="1:4" ht="25.5" x14ac:dyDescent="0.2">
      <c r="A23" s="66" t="s">
        <v>590</v>
      </c>
      <c r="B23" s="107" t="s">
        <v>589</v>
      </c>
      <c r="C23" s="107"/>
      <c r="D23" s="66"/>
    </row>
    <row r="24" spans="1:4" x14ac:dyDescent="0.2">
      <c r="A24" s="66" t="s">
        <v>666</v>
      </c>
      <c r="B24" s="107" t="s">
        <v>604</v>
      </c>
      <c r="C24" s="107"/>
      <c r="D24" s="66"/>
    </row>
    <row r="25" spans="1:4" x14ac:dyDescent="0.2">
      <c r="A25" s="66" t="s">
        <v>667</v>
      </c>
      <c r="B25" s="107" t="s">
        <v>605</v>
      </c>
      <c r="C25" s="107"/>
      <c r="D25" s="66"/>
    </row>
    <row r="26" spans="1:4" x14ac:dyDescent="0.2">
      <c r="A26" s="66" t="s">
        <v>668</v>
      </c>
      <c r="B26" s="107" t="s">
        <v>606</v>
      </c>
      <c r="C26" s="107"/>
      <c r="D26" s="66"/>
    </row>
    <row r="27" spans="1:4" ht="38.25" x14ac:dyDescent="0.2">
      <c r="A27" s="66" t="s">
        <v>665</v>
      </c>
      <c r="B27" s="107" t="s">
        <v>669</v>
      </c>
      <c r="C27" s="107"/>
      <c r="D27" s="66"/>
    </row>
    <row r="28" spans="1:4" x14ac:dyDescent="0.2">
      <c r="A28" s="66" t="s">
        <v>767</v>
      </c>
      <c r="B28" s="63"/>
      <c r="C28" s="63"/>
      <c r="D28" s="62"/>
    </row>
    <row r="29" spans="1:4" x14ac:dyDescent="0.2">
      <c r="A29" s="194"/>
      <c r="B29" s="195"/>
      <c r="C29" s="195"/>
      <c r="D29" s="196"/>
    </row>
    <row r="30" spans="1:4" ht="38.25" x14ac:dyDescent="0.2">
      <c r="A30" s="32" t="s">
        <v>1821</v>
      </c>
    </row>
  </sheetData>
  <hyperlinks>
    <hyperlink ref="B21" location="'2.19'!A1" display="таблица 2.19"/>
    <hyperlink ref="B7" location="'2.5'!A1" display="таблица 2.5"/>
    <hyperlink ref="B8" location="'2.6'!A1" display="таблица 2.6"/>
    <hyperlink ref="B9" location="'2.7'!A1" display="таблица 2.7"/>
    <hyperlink ref="B11" location="'2.9'!A1" display="таблица 2.9"/>
    <hyperlink ref="B12" location="'2.10'!A1" display="таблица 2.10"/>
    <hyperlink ref="B13" location="'2.11'!A1" display="таблица 2.11"/>
    <hyperlink ref="B14" location="'2.12'!A1" display="таблица 2.12"/>
    <hyperlink ref="B15" location="'2.13'!A1" display="таблица 2.13"/>
    <hyperlink ref="B22" location="'2.20'!A1" display="таблица 2.20"/>
    <hyperlink ref="B23" location="'2.21'!A1" display="таблица 2.20"/>
    <hyperlink ref="B24" location="'2.22'!A1" display="таблица 2.22"/>
    <hyperlink ref="B25" location="'2.23'!A1" display="таблица 2.23"/>
    <hyperlink ref="B26" location="'2.24'!A1" display="таблица 2.24"/>
    <hyperlink ref="B27" location="'2.25'!A1" display="таблица 2.25"/>
    <hyperlink ref="B10" r:id="rId1" display="Запрос исходных данных для актуализации схемы теплоснабжения г. Пензы.xlsx"/>
    <hyperlink ref="B6" location="'2.4 ПАО «Т Плюс»'!A1" display="таблица 2.4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0"/>
  <sheetViews>
    <sheetView zoomScale="70" zoomScaleNormal="70" workbookViewId="0">
      <selection activeCell="V11" sqref="V11"/>
    </sheetView>
  </sheetViews>
  <sheetFormatPr defaultRowHeight="15" x14ac:dyDescent="0.25"/>
  <cols>
    <col min="1" max="9" width="13.28515625" style="345" customWidth="1"/>
    <col min="10" max="10" width="10.140625" style="345" customWidth="1"/>
    <col min="11" max="16384" width="9.140625" style="345"/>
  </cols>
  <sheetData>
    <row r="1" spans="1:16" x14ac:dyDescent="0.25">
      <c r="A1" s="344" t="s">
        <v>405</v>
      </c>
      <c r="J1" s="346" t="s">
        <v>19</v>
      </c>
      <c r="K1" s="347" t="s">
        <v>20</v>
      </c>
    </row>
    <row r="2" spans="1:16" ht="51" x14ac:dyDescent="0.25">
      <c r="A2" s="348" t="s">
        <v>88</v>
      </c>
      <c r="B2" s="348" t="s">
        <v>89</v>
      </c>
      <c r="C2" s="348" t="s">
        <v>90</v>
      </c>
      <c r="D2" s="348" t="s">
        <v>91</v>
      </c>
      <c r="E2" s="348" t="s">
        <v>2387</v>
      </c>
      <c r="F2" s="348" t="s">
        <v>92</v>
      </c>
      <c r="G2" s="348" t="s">
        <v>93</v>
      </c>
      <c r="H2" s="348" t="s">
        <v>94</v>
      </c>
      <c r="I2" s="348" t="s">
        <v>95</v>
      </c>
    </row>
    <row r="3" spans="1:16" x14ac:dyDescent="0.25">
      <c r="A3" s="349">
        <v>1</v>
      </c>
      <c r="B3" s="349" t="s">
        <v>2366</v>
      </c>
      <c r="C3" s="349">
        <v>1976</v>
      </c>
      <c r="D3" s="349">
        <v>175200</v>
      </c>
      <c r="E3" s="362">
        <v>132446</v>
      </c>
      <c r="F3" s="349">
        <v>1996</v>
      </c>
      <c r="G3" s="349">
        <v>34560</v>
      </c>
      <c r="H3" s="349">
        <v>5</v>
      </c>
      <c r="I3" s="349">
        <v>2023</v>
      </c>
      <c r="J3" s="345">
        <v>1</v>
      </c>
    </row>
    <row r="4" spans="1:16" x14ac:dyDescent="0.25">
      <c r="A4" s="349">
        <v>2</v>
      </c>
      <c r="B4" s="349" t="s">
        <v>2366</v>
      </c>
      <c r="C4" s="349">
        <v>1982</v>
      </c>
      <c r="D4" s="349">
        <v>175200</v>
      </c>
      <c r="E4" s="362">
        <v>164489</v>
      </c>
      <c r="F4" s="349">
        <v>2002</v>
      </c>
      <c r="G4" s="349">
        <v>34560</v>
      </c>
      <c r="H4" s="349">
        <v>4</v>
      </c>
      <c r="I4" s="349">
        <v>2022</v>
      </c>
      <c r="J4" s="345">
        <v>1</v>
      </c>
    </row>
    <row r="5" spans="1:16" x14ac:dyDescent="0.25">
      <c r="A5" s="349">
        <v>3</v>
      </c>
      <c r="B5" s="349" t="s">
        <v>2366</v>
      </c>
      <c r="C5" s="349">
        <v>1976</v>
      </c>
      <c r="D5" s="349">
        <v>175200</v>
      </c>
      <c r="E5" s="362">
        <v>132112</v>
      </c>
      <c r="F5" s="349">
        <v>1996</v>
      </c>
      <c r="G5" s="349">
        <v>34560</v>
      </c>
      <c r="H5" s="349">
        <v>5</v>
      </c>
      <c r="I5" s="349">
        <v>2023</v>
      </c>
      <c r="J5" s="345">
        <v>1</v>
      </c>
    </row>
    <row r="6" spans="1:16" x14ac:dyDescent="0.25">
      <c r="A6" s="349">
        <v>4</v>
      </c>
      <c r="B6" s="349" t="s">
        <v>2234</v>
      </c>
      <c r="C6" s="349">
        <v>1985</v>
      </c>
      <c r="D6" s="349">
        <v>175200</v>
      </c>
      <c r="E6" s="362">
        <v>136934</v>
      </c>
      <c r="F6" s="349">
        <v>2005</v>
      </c>
      <c r="G6" s="349">
        <v>69120</v>
      </c>
      <c r="H6" s="349">
        <v>1</v>
      </c>
      <c r="I6" s="349">
        <v>2028</v>
      </c>
      <c r="J6" s="345">
        <v>2</v>
      </c>
      <c r="L6" s="405"/>
      <c r="M6" s="405"/>
      <c r="N6" s="405"/>
      <c r="O6" s="405"/>
      <c r="P6" s="405"/>
    </row>
    <row r="7" spans="1:16" x14ac:dyDescent="0.25">
      <c r="A7" s="349">
        <v>5</v>
      </c>
      <c r="B7" s="349" t="s">
        <v>2234</v>
      </c>
      <c r="C7" s="349">
        <v>1985</v>
      </c>
      <c r="D7" s="349">
        <v>175200</v>
      </c>
      <c r="E7" s="362">
        <v>70028</v>
      </c>
      <c r="F7" s="349">
        <v>2005</v>
      </c>
      <c r="G7" s="349">
        <v>69120</v>
      </c>
      <c r="H7" s="349">
        <v>1</v>
      </c>
      <c r="I7" s="349">
        <v>2028</v>
      </c>
      <c r="J7" s="345">
        <v>2</v>
      </c>
      <c r="L7" s="405"/>
      <c r="M7" s="405"/>
      <c r="N7" s="405"/>
      <c r="O7" s="405"/>
      <c r="P7" s="405"/>
    </row>
    <row r="8" spans="1:16" ht="46.5" customHeight="1" x14ac:dyDescent="0.25">
      <c r="A8" s="349">
        <v>6</v>
      </c>
      <c r="B8" s="349" t="s">
        <v>2235</v>
      </c>
      <c r="C8" s="349">
        <v>2019</v>
      </c>
      <c r="D8" s="349">
        <v>175200</v>
      </c>
      <c r="E8" s="362">
        <v>15931</v>
      </c>
      <c r="F8" s="349">
        <v>2039</v>
      </c>
      <c r="G8" s="349"/>
      <c r="H8" s="349"/>
      <c r="I8" s="349"/>
      <c r="J8" s="345">
        <v>2</v>
      </c>
      <c r="L8" s="405"/>
      <c r="M8" s="405"/>
      <c r="N8" s="405"/>
      <c r="O8" s="405"/>
      <c r="P8" s="405"/>
    </row>
    <row r="9" spans="1:16" x14ac:dyDescent="0.25">
      <c r="A9" s="349">
        <v>7</v>
      </c>
      <c r="B9" s="349" t="s">
        <v>2236</v>
      </c>
      <c r="C9" s="349">
        <v>1980</v>
      </c>
      <c r="D9" s="349">
        <v>175200</v>
      </c>
      <c r="E9" s="362">
        <v>179553</v>
      </c>
      <c r="F9" s="349">
        <v>2000</v>
      </c>
      <c r="G9" s="349">
        <v>69120</v>
      </c>
      <c r="H9" s="349">
        <v>1</v>
      </c>
      <c r="I9" s="349">
        <v>2028</v>
      </c>
      <c r="J9" s="345">
        <v>3</v>
      </c>
      <c r="L9" s="405"/>
      <c r="M9" s="405"/>
      <c r="N9" s="405"/>
      <c r="O9" s="405"/>
      <c r="P9" s="405"/>
    </row>
    <row r="10" spans="1:16" x14ac:dyDescent="0.25">
      <c r="A10" s="349">
        <v>8</v>
      </c>
      <c r="B10" s="349" t="s">
        <v>2236</v>
      </c>
      <c r="C10" s="349">
        <v>1980</v>
      </c>
      <c r="D10" s="349">
        <v>175200</v>
      </c>
      <c r="E10" s="362">
        <v>112297</v>
      </c>
      <c r="F10" s="349">
        <v>2000</v>
      </c>
      <c r="G10" s="349">
        <v>69120</v>
      </c>
      <c r="H10" s="349">
        <v>1</v>
      </c>
      <c r="I10" s="349">
        <v>2028</v>
      </c>
      <c r="J10" s="345">
        <v>3</v>
      </c>
      <c r="L10" s="405"/>
      <c r="M10" s="405"/>
      <c r="N10" s="405"/>
      <c r="O10" s="405"/>
      <c r="P10" s="405"/>
    </row>
    <row r="11" spans="1:16" x14ac:dyDescent="0.25">
      <c r="A11" s="349">
        <v>9</v>
      </c>
      <c r="B11" s="349" t="s">
        <v>2236</v>
      </c>
      <c r="C11" s="349">
        <v>1980</v>
      </c>
      <c r="D11" s="349">
        <v>175200</v>
      </c>
      <c r="E11" s="362">
        <v>116564</v>
      </c>
      <c r="F11" s="349">
        <v>2000</v>
      </c>
      <c r="G11" s="349">
        <v>69120</v>
      </c>
      <c r="H11" s="349">
        <v>1</v>
      </c>
      <c r="I11" s="349">
        <v>2028</v>
      </c>
      <c r="J11" s="345">
        <v>3</v>
      </c>
      <c r="L11" s="405"/>
      <c r="M11" s="405"/>
      <c r="N11" s="405"/>
      <c r="O11" s="405"/>
      <c r="P11" s="405"/>
    </row>
    <row r="12" spans="1:16" x14ac:dyDescent="0.25">
      <c r="A12" s="349">
        <v>10</v>
      </c>
      <c r="B12" s="349" t="s">
        <v>2236</v>
      </c>
      <c r="C12" s="349">
        <v>1984</v>
      </c>
      <c r="D12" s="349">
        <v>175200</v>
      </c>
      <c r="E12" s="362">
        <v>93426</v>
      </c>
      <c r="F12" s="349">
        <v>2004</v>
      </c>
      <c r="G12" s="349">
        <v>69120</v>
      </c>
      <c r="H12" s="349">
        <v>1</v>
      </c>
      <c r="I12" s="349">
        <v>2028</v>
      </c>
      <c r="J12" s="345">
        <v>10</v>
      </c>
      <c r="L12" s="405"/>
      <c r="M12" s="405"/>
      <c r="N12" s="405"/>
      <c r="O12" s="405"/>
      <c r="P12" s="405"/>
    </row>
    <row r="13" spans="1:16" x14ac:dyDescent="0.25">
      <c r="A13" s="349">
        <v>11</v>
      </c>
      <c r="B13" s="349" t="s">
        <v>2236</v>
      </c>
      <c r="C13" s="349">
        <v>1984</v>
      </c>
      <c r="D13" s="349">
        <v>175200</v>
      </c>
      <c r="E13" s="362">
        <v>106570</v>
      </c>
      <c r="F13" s="349">
        <v>2004</v>
      </c>
      <c r="G13" s="349">
        <v>69120</v>
      </c>
      <c r="H13" s="349">
        <v>1</v>
      </c>
      <c r="I13" s="349">
        <v>2028</v>
      </c>
      <c r="J13" s="345">
        <v>10</v>
      </c>
      <c r="L13" s="405"/>
      <c r="M13" s="405"/>
      <c r="N13" s="405"/>
      <c r="O13" s="405"/>
      <c r="P13" s="405"/>
    </row>
    <row r="14" spans="1:16" ht="38.25" x14ac:dyDescent="0.25">
      <c r="A14" s="349">
        <v>12</v>
      </c>
      <c r="B14" s="349" t="s">
        <v>2388</v>
      </c>
      <c r="C14" s="349">
        <v>2021</v>
      </c>
      <c r="D14" s="362">
        <v>175200</v>
      </c>
      <c r="E14" s="362">
        <v>2112</v>
      </c>
      <c r="F14" s="349">
        <v>2041</v>
      </c>
      <c r="G14" s="349"/>
      <c r="H14" s="349">
        <v>1</v>
      </c>
      <c r="I14" s="349"/>
      <c r="J14" s="345">
        <v>10</v>
      </c>
    </row>
    <row r="15" spans="1:16" x14ac:dyDescent="0.25">
      <c r="A15" s="349">
        <v>13</v>
      </c>
      <c r="B15" s="349" t="s">
        <v>2236</v>
      </c>
      <c r="C15" s="349">
        <v>1987</v>
      </c>
      <c r="D15" s="349">
        <v>175200</v>
      </c>
      <c r="E15" s="362">
        <v>179242</v>
      </c>
      <c r="F15" s="349">
        <v>2007</v>
      </c>
      <c r="G15" s="349">
        <v>69120</v>
      </c>
      <c r="H15" s="349">
        <v>1</v>
      </c>
      <c r="I15" s="349">
        <v>2028</v>
      </c>
      <c r="J15" s="345">
        <v>17</v>
      </c>
    </row>
    <row r="16" spans="1:16" x14ac:dyDescent="0.25">
      <c r="A16" s="349">
        <v>14</v>
      </c>
      <c r="B16" s="349" t="s">
        <v>2236</v>
      </c>
      <c r="C16" s="349">
        <v>1987</v>
      </c>
      <c r="D16" s="349">
        <v>175200</v>
      </c>
      <c r="E16" s="362">
        <v>146980</v>
      </c>
      <c r="F16" s="349">
        <v>2007</v>
      </c>
      <c r="G16" s="349">
        <v>69120</v>
      </c>
      <c r="H16" s="349">
        <v>1</v>
      </c>
      <c r="I16" s="349">
        <v>2028</v>
      </c>
      <c r="J16" s="345">
        <v>17</v>
      </c>
    </row>
    <row r="17" spans="1:10" x14ac:dyDescent="0.25">
      <c r="A17" s="349">
        <v>15</v>
      </c>
      <c r="B17" s="349" t="s">
        <v>2236</v>
      </c>
      <c r="C17" s="349">
        <v>1987</v>
      </c>
      <c r="D17" s="349">
        <v>175200</v>
      </c>
      <c r="E17" s="362">
        <v>154674</v>
      </c>
      <c r="F17" s="349">
        <v>2007</v>
      </c>
      <c r="G17" s="349">
        <v>69120</v>
      </c>
      <c r="H17" s="349">
        <v>1</v>
      </c>
      <c r="I17" s="349">
        <v>2028</v>
      </c>
      <c r="J17" s="345">
        <v>17</v>
      </c>
    </row>
    <row r="18" spans="1:10" ht="25.5" x14ac:dyDescent="0.25">
      <c r="A18" s="349">
        <v>16</v>
      </c>
      <c r="B18" s="349" t="s">
        <v>2367</v>
      </c>
      <c r="C18" s="349">
        <v>2019</v>
      </c>
      <c r="D18" s="349">
        <v>175200</v>
      </c>
      <c r="E18" s="362">
        <v>28420</v>
      </c>
      <c r="F18" s="349">
        <v>2039</v>
      </c>
      <c r="G18" s="349"/>
      <c r="H18" s="349"/>
      <c r="I18" s="349"/>
      <c r="J18" s="345">
        <v>18</v>
      </c>
    </row>
    <row r="19" spans="1:10" ht="25.5" x14ac:dyDescent="0.25">
      <c r="A19" s="349">
        <v>17</v>
      </c>
      <c r="B19" s="349" t="s">
        <v>2367</v>
      </c>
      <c r="C19" s="349">
        <v>2019</v>
      </c>
      <c r="D19" s="349">
        <v>175200</v>
      </c>
      <c r="E19" s="362">
        <v>21262</v>
      </c>
      <c r="F19" s="349">
        <v>2039</v>
      </c>
      <c r="G19" s="349"/>
      <c r="H19" s="349"/>
      <c r="I19" s="349"/>
      <c r="J19" s="345">
        <v>18</v>
      </c>
    </row>
    <row r="20" spans="1:10" x14ac:dyDescent="0.25">
      <c r="A20" s="349">
        <v>18</v>
      </c>
      <c r="B20" s="349" t="s">
        <v>2237</v>
      </c>
      <c r="C20" s="349" t="s">
        <v>2368</v>
      </c>
      <c r="D20" s="349">
        <v>175200</v>
      </c>
      <c r="E20" s="362">
        <v>60805</v>
      </c>
      <c r="F20" s="349">
        <v>2012</v>
      </c>
      <c r="G20" s="349">
        <v>34560</v>
      </c>
      <c r="H20" s="349">
        <v>3</v>
      </c>
      <c r="I20" s="349">
        <v>2024</v>
      </c>
      <c r="J20" s="345">
        <v>19</v>
      </c>
    </row>
    <row r="21" spans="1:10" x14ac:dyDescent="0.25">
      <c r="A21" s="349">
        <v>19</v>
      </c>
      <c r="B21" s="349" t="s">
        <v>2237</v>
      </c>
      <c r="C21" s="349" t="s">
        <v>2369</v>
      </c>
      <c r="D21" s="349">
        <v>175200</v>
      </c>
      <c r="E21" s="362">
        <v>37179</v>
      </c>
      <c r="F21" s="349">
        <v>2012</v>
      </c>
      <c r="G21" s="349">
        <v>34560</v>
      </c>
      <c r="H21" s="349">
        <v>3</v>
      </c>
      <c r="I21" s="349">
        <v>2024</v>
      </c>
      <c r="J21" s="345">
        <v>19</v>
      </c>
    </row>
    <row r="22" spans="1:10" ht="25.5" x14ac:dyDescent="0.25">
      <c r="A22" s="349">
        <v>20</v>
      </c>
      <c r="B22" s="349" t="s">
        <v>2238</v>
      </c>
      <c r="C22" s="349" t="s">
        <v>2370</v>
      </c>
      <c r="D22" s="349">
        <v>175200</v>
      </c>
      <c r="E22" s="362" t="s">
        <v>2377</v>
      </c>
      <c r="F22" s="349">
        <v>1991</v>
      </c>
      <c r="G22" s="349">
        <v>69120</v>
      </c>
      <c r="H22" s="349">
        <v>1</v>
      </c>
      <c r="I22" s="349">
        <v>2028</v>
      </c>
      <c r="J22" s="345">
        <v>23</v>
      </c>
    </row>
    <row r="23" spans="1:10" x14ac:dyDescent="0.25">
      <c r="A23" s="349">
        <v>21</v>
      </c>
      <c r="B23" s="349" t="s">
        <v>2238</v>
      </c>
      <c r="C23" s="349" t="s">
        <v>2371</v>
      </c>
      <c r="D23" s="349">
        <v>175200</v>
      </c>
      <c r="E23" s="362">
        <v>60898</v>
      </c>
      <c r="F23" s="349">
        <v>1992</v>
      </c>
      <c r="G23" s="349">
        <v>69120</v>
      </c>
      <c r="H23" s="349">
        <v>1</v>
      </c>
      <c r="I23" s="349">
        <v>2028</v>
      </c>
      <c r="J23" s="345">
        <v>23</v>
      </c>
    </row>
    <row r="24" spans="1:10" x14ac:dyDescent="0.25">
      <c r="A24" s="349">
        <v>22</v>
      </c>
      <c r="B24" s="349" t="s">
        <v>2238</v>
      </c>
      <c r="C24" s="349" t="s">
        <v>2372</v>
      </c>
      <c r="D24" s="349">
        <v>175200</v>
      </c>
      <c r="E24" s="362">
        <v>111872</v>
      </c>
      <c r="F24" s="349">
        <v>1993</v>
      </c>
      <c r="G24" s="349">
        <v>69120</v>
      </c>
      <c r="H24" s="349">
        <v>1</v>
      </c>
      <c r="I24" s="349">
        <v>2028</v>
      </c>
      <c r="J24" s="345">
        <v>23</v>
      </c>
    </row>
    <row r="25" spans="1:10" x14ac:dyDescent="0.25">
      <c r="A25" s="349">
        <v>23</v>
      </c>
      <c r="B25" s="349" t="s">
        <v>2238</v>
      </c>
      <c r="C25" s="349" t="s">
        <v>2373</v>
      </c>
      <c r="D25" s="349">
        <v>175200</v>
      </c>
      <c r="E25" s="362">
        <v>159570</v>
      </c>
      <c r="F25" s="349">
        <v>1995</v>
      </c>
      <c r="G25" s="349">
        <v>69120</v>
      </c>
      <c r="H25" s="349">
        <v>1</v>
      </c>
      <c r="I25" s="349">
        <v>2028</v>
      </c>
      <c r="J25" s="345">
        <v>23</v>
      </c>
    </row>
    <row r="26" spans="1:10" x14ac:dyDescent="0.25">
      <c r="A26" s="349">
        <v>24</v>
      </c>
      <c r="B26" s="349" t="s">
        <v>2239</v>
      </c>
      <c r="C26" s="349" t="s">
        <v>2374</v>
      </c>
      <c r="D26" s="349">
        <v>175200</v>
      </c>
      <c r="E26" s="362">
        <v>179.31200000000001</v>
      </c>
      <c r="F26" s="349">
        <v>1996</v>
      </c>
      <c r="G26" s="349">
        <v>69120</v>
      </c>
      <c r="H26" s="349">
        <v>1</v>
      </c>
      <c r="I26" s="349">
        <v>2028</v>
      </c>
      <c r="J26" s="345">
        <v>23</v>
      </c>
    </row>
    <row r="27" spans="1:10" ht="25.5" x14ac:dyDescent="0.25">
      <c r="A27" s="349">
        <v>25</v>
      </c>
      <c r="B27" s="349" t="s">
        <v>2375</v>
      </c>
      <c r="C27" s="349">
        <v>2021</v>
      </c>
      <c r="D27" s="349">
        <v>175200</v>
      </c>
      <c r="E27" s="362">
        <v>3425</v>
      </c>
      <c r="F27" s="349">
        <v>2041</v>
      </c>
      <c r="G27" s="349"/>
      <c r="H27" s="349"/>
      <c r="I27" s="350"/>
      <c r="J27" s="345">
        <v>24</v>
      </c>
    </row>
    <row r="28" spans="1:10" ht="25.5" x14ac:dyDescent="0.25">
      <c r="A28" s="349">
        <v>26</v>
      </c>
      <c r="B28" s="349" t="s">
        <v>2375</v>
      </c>
      <c r="C28" s="349">
        <v>2021</v>
      </c>
      <c r="D28" s="349">
        <v>175200</v>
      </c>
      <c r="E28" s="362">
        <v>3007</v>
      </c>
      <c r="F28" s="349">
        <v>2041</v>
      </c>
      <c r="G28" s="349"/>
      <c r="H28" s="349"/>
      <c r="I28" s="349"/>
      <c r="J28" s="345">
        <v>24</v>
      </c>
    </row>
    <row r="29" spans="1:10" ht="25.5" x14ac:dyDescent="0.25">
      <c r="A29" s="349">
        <v>27</v>
      </c>
      <c r="B29" s="349" t="s">
        <v>2375</v>
      </c>
      <c r="C29" s="349">
        <v>2021</v>
      </c>
      <c r="D29" s="349">
        <v>175200</v>
      </c>
      <c r="E29" s="362">
        <v>2054</v>
      </c>
      <c r="F29" s="349">
        <v>2041</v>
      </c>
      <c r="G29" s="349"/>
      <c r="H29" s="349"/>
      <c r="I29" s="349"/>
      <c r="J29" s="345">
        <v>24</v>
      </c>
    </row>
    <row r="30" spans="1:10" ht="25.5" x14ac:dyDescent="0.25">
      <c r="A30" s="349">
        <v>28</v>
      </c>
      <c r="B30" s="349" t="s">
        <v>2375</v>
      </c>
      <c r="C30" s="349">
        <v>2021</v>
      </c>
      <c r="D30" s="349">
        <v>175200</v>
      </c>
      <c r="E30" s="362">
        <v>1930</v>
      </c>
      <c r="F30" s="349">
        <v>2041</v>
      </c>
      <c r="G30" s="349"/>
      <c r="H30" s="349"/>
      <c r="I30" s="350"/>
      <c r="J30" s="345">
        <v>24</v>
      </c>
    </row>
    <row r="31" spans="1:10" x14ac:dyDescent="0.25">
      <c r="A31" s="349">
        <v>29</v>
      </c>
      <c r="B31" s="349" t="s">
        <v>2240</v>
      </c>
      <c r="C31" s="349">
        <v>1981</v>
      </c>
      <c r="D31" s="349">
        <v>175200</v>
      </c>
      <c r="E31" s="362">
        <v>59380</v>
      </c>
      <c r="F31" s="349">
        <v>2001</v>
      </c>
      <c r="G31" s="349">
        <v>34560</v>
      </c>
      <c r="H31" s="349">
        <v>5</v>
      </c>
      <c r="I31" s="349">
        <v>2024</v>
      </c>
      <c r="J31" s="345">
        <v>25</v>
      </c>
    </row>
    <row r="32" spans="1:10" x14ac:dyDescent="0.25">
      <c r="A32" s="349">
        <v>30</v>
      </c>
      <c r="B32" s="349" t="s">
        <v>2240</v>
      </c>
      <c r="C32" s="349">
        <v>1981</v>
      </c>
      <c r="D32" s="349">
        <v>175200</v>
      </c>
      <c r="E32" s="362">
        <v>195715</v>
      </c>
      <c r="F32" s="349">
        <v>2001</v>
      </c>
      <c r="G32" s="349">
        <v>34560</v>
      </c>
      <c r="H32" s="349">
        <v>5</v>
      </c>
      <c r="I32" s="349">
        <v>2024</v>
      </c>
      <c r="J32" s="345">
        <v>25</v>
      </c>
    </row>
    <row r="33" spans="1:10" x14ac:dyDescent="0.25">
      <c r="A33" s="349">
        <v>31</v>
      </c>
      <c r="B33" s="349" t="s">
        <v>2240</v>
      </c>
      <c r="C33" s="349">
        <v>1981</v>
      </c>
      <c r="D33" s="349">
        <v>175200</v>
      </c>
      <c r="E33" s="362">
        <v>189399</v>
      </c>
      <c r="F33" s="349">
        <v>2001</v>
      </c>
      <c r="G33" s="349">
        <v>34560</v>
      </c>
      <c r="H33" s="349">
        <v>5</v>
      </c>
      <c r="I33" s="349">
        <v>2024</v>
      </c>
      <c r="J33" s="345">
        <v>25</v>
      </c>
    </row>
    <row r="34" spans="1:10" ht="27.75" customHeight="1" x14ac:dyDescent="0.25">
      <c r="A34" s="349">
        <v>32</v>
      </c>
      <c r="B34" s="351" t="s">
        <v>2376</v>
      </c>
      <c r="C34" s="349">
        <v>2016</v>
      </c>
      <c r="D34" s="349">
        <v>175200</v>
      </c>
      <c r="E34" s="362">
        <v>15672</v>
      </c>
      <c r="F34" s="349">
        <v>2036</v>
      </c>
      <c r="G34" s="349"/>
      <c r="H34" s="349"/>
      <c r="I34" s="349"/>
      <c r="J34" s="345">
        <v>30</v>
      </c>
    </row>
    <row r="35" spans="1:10" ht="26.25" x14ac:dyDescent="0.25">
      <c r="A35" s="349">
        <v>33</v>
      </c>
      <c r="B35" s="351" t="s">
        <v>2376</v>
      </c>
      <c r="C35" s="349">
        <v>2016</v>
      </c>
      <c r="D35" s="349">
        <v>175200</v>
      </c>
      <c r="E35" s="362">
        <v>12533</v>
      </c>
      <c r="F35" s="349">
        <v>2036</v>
      </c>
      <c r="G35" s="349"/>
      <c r="H35" s="349"/>
      <c r="I35" s="349"/>
      <c r="J35" s="345">
        <v>30</v>
      </c>
    </row>
    <row r="36" spans="1:10" x14ac:dyDescent="0.25">
      <c r="A36" s="349">
        <v>34</v>
      </c>
      <c r="B36" s="352" t="s">
        <v>2241</v>
      </c>
      <c r="C36" s="349">
        <v>2016</v>
      </c>
      <c r="D36" s="349">
        <v>175200</v>
      </c>
      <c r="E36" s="362">
        <v>4536</v>
      </c>
      <c r="F36" s="349">
        <v>2036</v>
      </c>
      <c r="G36" s="349"/>
      <c r="H36" s="349"/>
      <c r="I36" s="350"/>
      <c r="J36" s="345">
        <v>30</v>
      </c>
    </row>
    <row r="37" spans="1:10" x14ac:dyDescent="0.25">
      <c r="A37" s="349">
        <v>35</v>
      </c>
      <c r="B37" s="349" t="s">
        <v>2242</v>
      </c>
      <c r="C37" s="349">
        <v>1975</v>
      </c>
      <c r="D37" s="349">
        <v>175200</v>
      </c>
      <c r="E37" s="362">
        <v>96764</v>
      </c>
      <c r="F37" s="349">
        <v>1995</v>
      </c>
      <c r="G37" s="349">
        <v>69120</v>
      </c>
      <c r="H37" s="349">
        <v>1</v>
      </c>
      <c r="I37" s="349">
        <v>2028</v>
      </c>
      <c r="J37" s="345">
        <v>31</v>
      </c>
    </row>
    <row r="38" spans="1:10" x14ac:dyDescent="0.25">
      <c r="A38" s="349">
        <v>36</v>
      </c>
      <c r="B38" s="349" t="s">
        <v>2242</v>
      </c>
      <c r="C38" s="349">
        <v>1975</v>
      </c>
      <c r="D38" s="349">
        <v>175200</v>
      </c>
      <c r="E38" s="362">
        <v>85594</v>
      </c>
      <c r="F38" s="349">
        <v>1995</v>
      </c>
      <c r="G38" s="349">
        <v>69120</v>
      </c>
      <c r="H38" s="349">
        <v>1</v>
      </c>
      <c r="I38" s="349">
        <v>2028</v>
      </c>
      <c r="J38" s="345">
        <v>31</v>
      </c>
    </row>
    <row r="39" spans="1:10" x14ac:dyDescent="0.25">
      <c r="A39" s="349">
        <v>37</v>
      </c>
      <c r="B39" s="349" t="s">
        <v>2242</v>
      </c>
      <c r="C39" s="349">
        <v>1975</v>
      </c>
      <c r="D39" s="349">
        <v>175200</v>
      </c>
      <c r="E39" s="362">
        <v>84024</v>
      </c>
      <c r="F39" s="349">
        <v>1995</v>
      </c>
      <c r="G39" s="349">
        <v>69120</v>
      </c>
      <c r="H39" s="349">
        <v>1</v>
      </c>
      <c r="I39" s="349">
        <v>2028</v>
      </c>
      <c r="J39" s="345">
        <v>31</v>
      </c>
    </row>
    <row r="40" spans="1:10" x14ac:dyDescent="0.25">
      <c r="A40" s="349">
        <v>38</v>
      </c>
      <c r="B40" s="349" t="s">
        <v>2242</v>
      </c>
      <c r="C40" s="349">
        <v>1974</v>
      </c>
      <c r="D40" s="349">
        <v>175200</v>
      </c>
      <c r="E40" s="362">
        <v>212251</v>
      </c>
      <c r="F40" s="349">
        <v>1994</v>
      </c>
      <c r="G40" s="349">
        <v>69120</v>
      </c>
      <c r="H40" s="349">
        <v>1</v>
      </c>
      <c r="I40" s="349">
        <v>2028</v>
      </c>
      <c r="J40" s="345">
        <v>31</v>
      </c>
    </row>
    <row r="41" spans="1:10" x14ac:dyDescent="0.25">
      <c r="A41" s="349">
        <v>39</v>
      </c>
      <c r="B41" s="349" t="s">
        <v>2242</v>
      </c>
      <c r="C41" s="349">
        <v>1975</v>
      </c>
      <c r="D41" s="349">
        <v>175200</v>
      </c>
      <c r="E41" s="362">
        <v>183980</v>
      </c>
      <c r="F41" s="349">
        <v>1995</v>
      </c>
      <c r="G41" s="349">
        <v>69120</v>
      </c>
      <c r="H41" s="349">
        <v>1</v>
      </c>
      <c r="I41" s="349">
        <v>2028</v>
      </c>
      <c r="J41" s="345">
        <v>31</v>
      </c>
    </row>
    <row r="42" spans="1:10" x14ac:dyDescent="0.25">
      <c r="A42" s="349">
        <v>40</v>
      </c>
      <c r="B42" s="349" t="s">
        <v>2242</v>
      </c>
      <c r="C42" s="349">
        <v>1974</v>
      </c>
      <c r="D42" s="349">
        <v>175200</v>
      </c>
      <c r="E42" s="362">
        <v>81146</v>
      </c>
      <c r="F42" s="349">
        <v>1994</v>
      </c>
      <c r="G42" s="349">
        <v>69120</v>
      </c>
      <c r="H42" s="349">
        <v>1</v>
      </c>
      <c r="I42" s="349">
        <v>2028</v>
      </c>
      <c r="J42" s="345">
        <v>31</v>
      </c>
    </row>
    <row r="43" spans="1:10" x14ac:dyDescent="0.25">
      <c r="A43" s="349">
        <v>41</v>
      </c>
      <c r="B43" s="349" t="s">
        <v>2242</v>
      </c>
      <c r="C43" s="349">
        <v>1979</v>
      </c>
      <c r="D43" s="349">
        <v>175200</v>
      </c>
      <c r="E43" s="362">
        <v>77696</v>
      </c>
      <c r="F43" s="349">
        <v>1999</v>
      </c>
      <c r="G43" s="349">
        <v>69120</v>
      </c>
      <c r="H43" s="349">
        <v>1</v>
      </c>
      <c r="I43" s="349">
        <v>2028</v>
      </c>
      <c r="J43" s="345">
        <v>31</v>
      </c>
    </row>
    <row r="44" spans="1:10" x14ac:dyDescent="0.25">
      <c r="A44" s="349">
        <v>42</v>
      </c>
      <c r="B44" s="349" t="s">
        <v>2242</v>
      </c>
      <c r="C44" s="349">
        <v>1979</v>
      </c>
      <c r="D44" s="349">
        <v>175200</v>
      </c>
      <c r="E44" s="362">
        <v>75466</v>
      </c>
      <c r="F44" s="349">
        <v>1999</v>
      </c>
      <c r="G44" s="349">
        <v>69120</v>
      </c>
      <c r="H44" s="349">
        <v>1</v>
      </c>
      <c r="I44" s="349">
        <v>2028</v>
      </c>
      <c r="J44" s="345">
        <v>31</v>
      </c>
    </row>
    <row r="45" spans="1:10" x14ac:dyDescent="0.25">
      <c r="A45" s="349">
        <v>43</v>
      </c>
      <c r="B45" s="349" t="s">
        <v>2243</v>
      </c>
      <c r="C45" s="349">
        <v>1986</v>
      </c>
      <c r="D45" s="349">
        <v>175200</v>
      </c>
      <c r="E45" s="362">
        <v>102264</v>
      </c>
      <c r="F45" s="349">
        <v>2006</v>
      </c>
      <c r="G45" s="349">
        <v>69120</v>
      </c>
      <c r="H45" s="349">
        <v>1</v>
      </c>
      <c r="I45" s="349">
        <v>2028</v>
      </c>
      <c r="J45" s="345">
        <v>33</v>
      </c>
    </row>
    <row r="46" spans="1:10" x14ac:dyDescent="0.25">
      <c r="A46" s="349">
        <v>44</v>
      </c>
      <c r="B46" s="349" t="s">
        <v>2243</v>
      </c>
      <c r="C46" s="349">
        <v>1986</v>
      </c>
      <c r="D46" s="349">
        <v>175200</v>
      </c>
      <c r="E46" s="362">
        <v>157730</v>
      </c>
      <c r="F46" s="349">
        <v>2006</v>
      </c>
      <c r="G46" s="349">
        <v>69120</v>
      </c>
      <c r="H46" s="349">
        <v>1</v>
      </c>
      <c r="I46" s="349">
        <v>2028</v>
      </c>
      <c r="J46" s="345">
        <v>33</v>
      </c>
    </row>
    <row r="47" spans="1:10" x14ac:dyDescent="0.25">
      <c r="A47" s="349">
        <v>45</v>
      </c>
      <c r="B47" s="349" t="s">
        <v>2243</v>
      </c>
      <c r="C47" s="349">
        <v>1986</v>
      </c>
      <c r="D47" s="349">
        <v>175200</v>
      </c>
      <c r="E47" s="362">
        <v>177856</v>
      </c>
      <c r="F47" s="349">
        <v>2006</v>
      </c>
      <c r="G47" s="349">
        <v>69120</v>
      </c>
      <c r="H47" s="349">
        <v>1</v>
      </c>
      <c r="I47" s="349">
        <v>2028</v>
      </c>
      <c r="J47" s="345">
        <v>33</v>
      </c>
    </row>
    <row r="48" spans="1:10" x14ac:dyDescent="0.25">
      <c r="A48" s="349">
        <v>46</v>
      </c>
      <c r="B48" s="349" t="s">
        <v>2243</v>
      </c>
      <c r="C48" s="349">
        <v>1986</v>
      </c>
      <c r="D48" s="349">
        <v>175200</v>
      </c>
      <c r="E48" s="362">
        <v>176932</v>
      </c>
      <c r="F48" s="349">
        <v>2006</v>
      </c>
      <c r="G48" s="349">
        <v>69120</v>
      </c>
      <c r="H48" s="349">
        <v>1</v>
      </c>
      <c r="I48" s="349">
        <v>2028</v>
      </c>
      <c r="J48" s="345">
        <v>33</v>
      </c>
    </row>
    <row r="49" spans="1:10" x14ac:dyDescent="0.25">
      <c r="A49" s="349">
        <v>47</v>
      </c>
      <c r="B49" s="349" t="s">
        <v>2243</v>
      </c>
      <c r="C49" s="349">
        <v>1986</v>
      </c>
      <c r="D49" s="349">
        <v>175200</v>
      </c>
      <c r="E49" s="362">
        <v>153784</v>
      </c>
      <c r="F49" s="349">
        <v>2006</v>
      </c>
      <c r="G49" s="349">
        <v>69120</v>
      </c>
      <c r="H49" s="349">
        <v>1</v>
      </c>
      <c r="I49" s="349">
        <v>2028</v>
      </c>
      <c r="J49" s="345">
        <v>33</v>
      </c>
    </row>
    <row r="50" spans="1:10" x14ac:dyDescent="0.25">
      <c r="A50" s="349">
        <v>48</v>
      </c>
      <c r="B50" s="349" t="s">
        <v>2243</v>
      </c>
      <c r="C50" s="349">
        <v>1986</v>
      </c>
      <c r="D50" s="349">
        <v>175200</v>
      </c>
      <c r="E50" s="362">
        <v>178866</v>
      </c>
      <c r="F50" s="349">
        <v>2006</v>
      </c>
      <c r="G50" s="349">
        <v>69120</v>
      </c>
      <c r="H50" s="349">
        <v>1</v>
      </c>
      <c r="I50" s="349">
        <v>2028</v>
      </c>
      <c r="J50" s="345">
        <v>33</v>
      </c>
    </row>
    <row r="51" spans="1:10" x14ac:dyDescent="0.25">
      <c r="A51" s="349">
        <v>49</v>
      </c>
      <c r="B51" s="349" t="s">
        <v>2243</v>
      </c>
      <c r="C51" s="349">
        <v>1986</v>
      </c>
      <c r="D51" s="349">
        <v>175200</v>
      </c>
      <c r="E51" s="362">
        <v>103330</v>
      </c>
      <c r="F51" s="349">
        <v>2006</v>
      </c>
      <c r="G51" s="349">
        <v>69120</v>
      </c>
      <c r="H51" s="349">
        <v>1</v>
      </c>
      <c r="I51" s="349">
        <v>2028</v>
      </c>
      <c r="J51" s="345">
        <v>33</v>
      </c>
    </row>
    <row r="52" spans="1:10" x14ac:dyDescent="0.25">
      <c r="A52" s="349">
        <v>50</v>
      </c>
      <c r="B52" s="349" t="s">
        <v>2243</v>
      </c>
      <c r="C52" s="349">
        <v>1986</v>
      </c>
      <c r="D52" s="349">
        <v>175200</v>
      </c>
      <c r="E52" s="362">
        <v>101754</v>
      </c>
      <c r="F52" s="349">
        <v>2006</v>
      </c>
      <c r="G52" s="349">
        <v>69120</v>
      </c>
      <c r="H52" s="349">
        <v>1</v>
      </c>
      <c r="I52" s="349">
        <v>2028</v>
      </c>
      <c r="J52" s="345">
        <v>33</v>
      </c>
    </row>
    <row r="53" spans="1:10" x14ac:dyDescent="0.25">
      <c r="A53" s="349">
        <v>51</v>
      </c>
      <c r="B53" s="349" t="s">
        <v>2244</v>
      </c>
      <c r="C53" s="349">
        <v>2004</v>
      </c>
      <c r="D53" s="349">
        <v>175200</v>
      </c>
      <c r="E53" s="362">
        <v>24384</v>
      </c>
      <c r="F53" s="349">
        <v>2024</v>
      </c>
      <c r="G53" s="349"/>
      <c r="H53" s="349"/>
      <c r="I53" s="349"/>
      <c r="J53" s="345">
        <v>33</v>
      </c>
    </row>
    <row r="54" spans="1:10" x14ac:dyDescent="0.25">
      <c r="A54" s="349">
        <v>52</v>
      </c>
      <c r="B54" s="349" t="s">
        <v>2234</v>
      </c>
      <c r="C54" s="349">
        <v>1965</v>
      </c>
      <c r="D54" s="349">
        <v>175200</v>
      </c>
      <c r="E54" s="362">
        <v>346824</v>
      </c>
      <c r="F54" s="349">
        <v>1985</v>
      </c>
      <c r="G54" s="349">
        <v>69120</v>
      </c>
      <c r="H54" s="349">
        <v>1</v>
      </c>
      <c r="I54" s="349">
        <v>2028</v>
      </c>
      <c r="J54" s="345">
        <v>35</v>
      </c>
    </row>
    <row r="55" spans="1:10" x14ac:dyDescent="0.25">
      <c r="A55" s="349">
        <v>53</v>
      </c>
      <c r="B55" s="349" t="s">
        <v>2234</v>
      </c>
      <c r="C55" s="349">
        <v>1965</v>
      </c>
      <c r="D55" s="349">
        <v>175200</v>
      </c>
      <c r="E55" s="362">
        <v>120923</v>
      </c>
      <c r="F55" s="349">
        <v>1985</v>
      </c>
      <c r="G55" s="349">
        <v>69120</v>
      </c>
      <c r="H55" s="349">
        <v>1</v>
      </c>
      <c r="I55" s="349">
        <v>2028</v>
      </c>
      <c r="J55" s="345">
        <v>35</v>
      </c>
    </row>
    <row r="56" spans="1:10" x14ac:dyDescent="0.25">
      <c r="A56" s="349">
        <v>54</v>
      </c>
      <c r="B56" s="349" t="s">
        <v>2242</v>
      </c>
      <c r="C56" s="349">
        <v>1965</v>
      </c>
      <c r="D56" s="349">
        <v>175200</v>
      </c>
      <c r="E56" s="362">
        <v>141480</v>
      </c>
      <c r="F56" s="349">
        <v>1985</v>
      </c>
      <c r="G56" s="349">
        <v>69120</v>
      </c>
      <c r="H56" s="349">
        <v>1</v>
      </c>
      <c r="I56" s="349">
        <v>2028</v>
      </c>
      <c r="J56" s="345">
        <v>35</v>
      </c>
    </row>
    <row r="57" spans="1:10" x14ac:dyDescent="0.25">
      <c r="A57" s="349">
        <v>55</v>
      </c>
      <c r="B57" s="349" t="s">
        <v>2234</v>
      </c>
      <c r="C57" s="349">
        <v>1965</v>
      </c>
      <c r="D57" s="349">
        <v>175200</v>
      </c>
      <c r="E57" s="362">
        <v>302662</v>
      </c>
      <c r="F57" s="349">
        <v>1985</v>
      </c>
      <c r="G57" s="349">
        <v>69120</v>
      </c>
      <c r="H57" s="349">
        <v>1</v>
      </c>
      <c r="I57" s="349">
        <v>2028</v>
      </c>
      <c r="J57" s="345">
        <v>35</v>
      </c>
    </row>
    <row r="58" spans="1:10" x14ac:dyDescent="0.25">
      <c r="A58" s="349">
        <v>56</v>
      </c>
      <c r="B58" s="349" t="s">
        <v>2239</v>
      </c>
      <c r="C58" s="349">
        <v>1973</v>
      </c>
      <c r="D58" s="349">
        <v>175200</v>
      </c>
      <c r="E58" s="362">
        <v>196431</v>
      </c>
      <c r="F58" s="349">
        <v>1993</v>
      </c>
      <c r="G58" s="349">
        <v>34560</v>
      </c>
      <c r="H58" s="349">
        <v>6</v>
      </c>
      <c r="I58" s="349">
        <v>2023</v>
      </c>
      <c r="J58" s="345">
        <v>37</v>
      </c>
    </row>
    <row r="59" spans="1:10" ht="25.5" x14ac:dyDescent="0.25">
      <c r="A59" s="349">
        <v>57</v>
      </c>
      <c r="B59" s="349" t="s">
        <v>2239</v>
      </c>
      <c r="C59" s="349">
        <v>1973</v>
      </c>
      <c r="D59" s="349">
        <v>175200</v>
      </c>
      <c r="E59" s="362" t="s">
        <v>2377</v>
      </c>
      <c r="F59" s="349">
        <v>1993</v>
      </c>
      <c r="G59" s="349"/>
      <c r="H59" s="349"/>
      <c r="I59" s="349"/>
      <c r="J59" s="345">
        <v>37</v>
      </c>
    </row>
    <row r="60" spans="1:10" x14ac:dyDescent="0.25">
      <c r="A60" s="349">
        <v>58</v>
      </c>
      <c r="B60" s="349" t="s">
        <v>2239</v>
      </c>
      <c r="C60" s="349">
        <v>1973</v>
      </c>
      <c r="D60" s="349">
        <v>175200</v>
      </c>
      <c r="E60" s="362">
        <v>119299</v>
      </c>
      <c r="F60" s="349">
        <v>1993</v>
      </c>
      <c r="G60" s="349">
        <v>34560</v>
      </c>
      <c r="H60" s="349">
        <v>6</v>
      </c>
      <c r="I60" s="349">
        <v>2025</v>
      </c>
      <c r="J60" s="345">
        <v>37</v>
      </c>
    </row>
    <row r="61" spans="1:10" ht="25.5" x14ac:dyDescent="0.25">
      <c r="A61" s="349">
        <v>59</v>
      </c>
      <c r="B61" s="349" t="s">
        <v>2239</v>
      </c>
      <c r="C61" s="349">
        <v>1973</v>
      </c>
      <c r="D61" s="349">
        <v>175200</v>
      </c>
      <c r="E61" s="362" t="s">
        <v>2377</v>
      </c>
      <c r="F61" s="349">
        <v>1993</v>
      </c>
      <c r="G61" s="349"/>
      <c r="H61" s="349"/>
      <c r="I61" s="349"/>
      <c r="J61" s="345">
        <v>37</v>
      </c>
    </row>
    <row r="62" spans="1:10" x14ac:dyDescent="0.25">
      <c r="A62" s="349">
        <v>60</v>
      </c>
      <c r="B62" s="349" t="s">
        <v>2245</v>
      </c>
      <c r="C62" s="349">
        <v>1987</v>
      </c>
      <c r="D62" s="349">
        <v>175200</v>
      </c>
      <c r="E62" s="362">
        <v>139443</v>
      </c>
      <c r="F62" s="349">
        <v>2007</v>
      </c>
      <c r="G62" s="349">
        <v>34560</v>
      </c>
      <c r="H62" s="349">
        <v>4</v>
      </c>
      <c r="I62" s="349">
        <v>2023</v>
      </c>
      <c r="J62" s="345">
        <v>37</v>
      </c>
    </row>
    <row r="63" spans="1:10" ht="25.5" x14ac:dyDescent="0.25">
      <c r="A63" s="349">
        <v>61</v>
      </c>
      <c r="B63" s="349" t="s">
        <v>2245</v>
      </c>
      <c r="C63" s="349">
        <v>1987</v>
      </c>
      <c r="D63" s="349">
        <v>175200</v>
      </c>
      <c r="E63" s="362" t="s">
        <v>2377</v>
      </c>
      <c r="F63" s="349">
        <v>2007</v>
      </c>
      <c r="G63" s="349"/>
      <c r="H63" s="349"/>
      <c r="I63" s="349"/>
      <c r="J63" s="345">
        <v>37</v>
      </c>
    </row>
    <row r="64" spans="1:10" x14ac:dyDescent="0.25">
      <c r="A64" s="349">
        <v>62</v>
      </c>
      <c r="B64" s="349" t="s">
        <v>2245</v>
      </c>
      <c r="C64" s="349">
        <v>1987</v>
      </c>
      <c r="D64" s="349">
        <v>175200</v>
      </c>
      <c r="E64" s="362">
        <v>125646</v>
      </c>
      <c r="F64" s="349">
        <v>2007</v>
      </c>
      <c r="G64" s="349">
        <v>34560</v>
      </c>
      <c r="H64" s="349">
        <v>4</v>
      </c>
      <c r="I64" s="349">
        <v>2023</v>
      </c>
      <c r="J64" s="345">
        <v>37</v>
      </c>
    </row>
    <row r="65" spans="1:10" x14ac:dyDescent="0.25">
      <c r="A65" s="349">
        <v>63</v>
      </c>
      <c r="B65" s="349" t="s">
        <v>2245</v>
      </c>
      <c r="C65" s="349">
        <v>1987</v>
      </c>
      <c r="D65" s="349">
        <v>175200</v>
      </c>
      <c r="E65" s="362">
        <v>51843</v>
      </c>
      <c r="F65" s="349">
        <v>2007</v>
      </c>
      <c r="G65" s="349">
        <v>34560</v>
      </c>
      <c r="H65" s="349">
        <v>4</v>
      </c>
      <c r="I65" s="349">
        <v>2023</v>
      </c>
      <c r="J65" s="345">
        <v>37</v>
      </c>
    </row>
    <row r="66" spans="1:10" x14ac:dyDescent="0.25">
      <c r="A66" s="349">
        <v>64</v>
      </c>
      <c r="B66" s="353" t="s">
        <v>2246</v>
      </c>
      <c r="C66" s="349">
        <v>2011</v>
      </c>
      <c r="D66" s="349">
        <v>175200</v>
      </c>
      <c r="E66" s="362">
        <v>32793</v>
      </c>
      <c r="F66" s="349">
        <v>2031</v>
      </c>
      <c r="G66" s="349"/>
      <c r="H66" s="349"/>
      <c r="I66" s="349"/>
      <c r="J66" s="345">
        <v>39</v>
      </c>
    </row>
    <row r="67" spans="1:10" x14ac:dyDescent="0.25">
      <c r="A67" s="349">
        <v>65</v>
      </c>
      <c r="B67" s="353" t="s">
        <v>2246</v>
      </c>
      <c r="C67" s="349">
        <v>2011</v>
      </c>
      <c r="D67" s="349">
        <v>175200</v>
      </c>
      <c r="E67" s="362">
        <v>23910</v>
      </c>
      <c r="F67" s="349">
        <v>2031</v>
      </c>
      <c r="G67" s="349"/>
      <c r="H67" s="349"/>
      <c r="I67" s="349"/>
      <c r="J67" s="345">
        <v>39</v>
      </c>
    </row>
    <row r="68" spans="1:10" x14ac:dyDescent="0.25">
      <c r="A68" s="354">
        <v>66</v>
      </c>
      <c r="B68" s="355" t="s">
        <v>2247</v>
      </c>
      <c r="C68" s="349">
        <v>2004</v>
      </c>
      <c r="D68" s="349">
        <v>175200</v>
      </c>
      <c r="E68" s="362">
        <v>9481</v>
      </c>
      <c r="F68" s="349">
        <v>2024</v>
      </c>
      <c r="G68" s="349"/>
      <c r="H68" s="349"/>
      <c r="I68" s="349"/>
      <c r="J68" s="345">
        <v>41</v>
      </c>
    </row>
    <row r="69" spans="1:10" x14ac:dyDescent="0.25">
      <c r="A69" s="354">
        <v>67</v>
      </c>
      <c r="B69" s="355" t="s">
        <v>2248</v>
      </c>
      <c r="C69" s="349">
        <v>2004</v>
      </c>
      <c r="D69" s="349">
        <v>175200</v>
      </c>
      <c r="E69" s="362">
        <v>88046</v>
      </c>
      <c r="F69" s="349">
        <v>2024</v>
      </c>
      <c r="G69" s="349"/>
      <c r="H69" s="349"/>
      <c r="I69" s="349"/>
      <c r="J69" s="345">
        <v>41</v>
      </c>
    </row>
    <row r="70" spans="1:10" x14ac:dyDescent="0.25">
      <c r="A70" s="349">
        <v>68</v>
      </c>
      <c r="B70" s="353" t="s">
        <v>2249</v>
      </c>
      <c r="C70" s="349">
        <v>2006</v>
      </c>
      <c r="D70" s="349">
        <v>175200</v>
      </c>
      <c r="E70" s="362">
        <v>19888</v>
      </c>
      <c r="F70" s="349">
        <v>2026</v>
      </c>
      <c r="G70" s="349"/>
      <c r="H70" s="349"/>
      <c r="I70" s="349"/>
      <c r="J70" s="345">
        <v>43</v>
      </c>
    </row>
    <row r="71" spans="1:10" x14ac:dyDescent="0.25">
      <c r="A71" s="349">
        <v>69</v>
      </c>
      <c r="B71" s="353" t="s">
        <v>2249</v>
      </c>
      <c r="C71" s="349">
        <v>2006</v>
      </c>
      <c r="D71" s="349">
        <v>175200</v>
      </c>
      <c r="E71" s="362">
        <v>18161</v>
      </c>
      <c r="F71" s="349">
        <v>2026</v>
      </c>
      <c r="G71" s="349"/>
      <c r="H71" s="349"/>
      <c r="I71" s="349"/>
      <c r="J71" s="345">
        <v>43</v>
      </c>
    </row>
    <row r="72" spans="1:10" x14ac:dyDescent="0.25">
      <c r="A72" s="349">
        <v>70</v>
      </c>
      <c r="B72" s="353" t="s">
        <v>2249</v>
      </c>
      <c r="C72" s="349">
        <v>2006</v>
      </c>
      <c r="D72" s="349">
        <v>175200</v>
      </c>
      <c r="E72" s="362">
        <v>18550</v>
      </c>
      <c r="F72" s="349">
        <v>2026</v>
      </c>
      <c r="G72" s="349"/>
      <c r="H72" s="349"/>
      <c r="I72" s="349"/>
      <c r="J72" s="345">
        <v>43</v>
      </c>
    </row>
    <row r="73" spans="1:10" x14ac:dyDescent="0.25">
      <c r="A73" s="349">
        <v>71</v>
      </c>
      <c r="B73" s="353" t="s">
        <v>2249</v>
      </c>
      <c r="C73" s="349">
        <v>2006</v>
      </c>
      <c r="D73" s="349">
        <v>175200</v>
      </c>
      <c r="E73" s="362">
        <v>16035</v>
      </c>
      <c r="F73" s="349">
        <v>2026</v>
      </c>
      <c r="G73" s="349"/>
      <c r="H73" s="349"/>
      <c r="I73" s="349"/>
      <c r="J73" s="345">
        <v>43</v>
      </c>
    </row>
    <row r="74" spans="1:10" ht="26.25" x14ac:dyDescent="0.25">
      <c r="A74" s="349">
        <v>72</v>
      </c>
      <c r="B74" s="356" t="s">
        <v>2376</v>
      </c>
      <c r="C74" s="349">
        <v>2011</v>
      </c>
      <c r="D74" s="349">
        <v>175200</v>
      </c>
      <c r="E74" s="362">
        <v>36464</v>
      </c>
      <c r="F74" s="349">
        <v>2031</v>
      </c>
      <c r="G74" s="349"/>
      <c r="H74" s="349"/>
      <c r="I74" s="349"/>
      <c r="J74" s="345">
        <v>44</v>
      </c>
    </row>
    <row r="75" spans="1:10" ht="26.25" x14ac:dyDescent="0.25">
      <c r="A75" s="349">
        <v>73</v>
      </c>
      <c r="B75" s="356" t="s">
        <v>2376</v>
      </c>
      <c r="C75" s="349">
        <v>2012</v>
      </c>
      <c r="D75" s="349">
        <v>175200</v>
      </c>
      <c r="E75" s="362">
        <v>24414</v>
      </c>
      <c r="F75" s="349">
        <v>2032</v>
      </c>
      <c r="G75" s="349"/>
      <c r="H75" s="349"/>
      <c r="I75" s="350"/>
      <c r="J75" s="345">
        <v>44</v>
      </c>
    </row>
    <row r="76" spans="1:10" x14ac:dyDescent="0.25">
      <c r="A76" s="349">
        <v>74</v>
      </c>
      <c r="B76" s="349" t="s">
        <v>2244</v>
      </c>
      <c r="C76" s="349">
        <v>1994</v>
      </c>
      <c r="D76" s="349">
        <v>175200</v>
      </c>
      <c r="E76" s="362">
        <v>68718</v>
      </c>
      <c r="F76" s="349">
        <v>2014</v>
      </c>
      <c r="G76" s="349">
        <v>69120</v>
      </c>
      <c r="H76" s="349">
        <v>1</v>
      </c>
      <c r="I76" s="349">
        <v>2028</v>
      </c>
      <c r="J76" s="345">
        <v>45</v>
      </c>
    </row>
    <row r="77" spans="1:10" x14ac:dyDescent="0.25">
      <c r="A77" s="349">
        <v>75</v>
      </c>
      <c r="B77" s="349" t="s">
        <v>2244</v>
      </c>
      <c r="C77" s="349">
        <v>1994</v>
      </c>
      <c r="D77" s="349">
        <v>175200</v>
      </c>
      <c r="E77" s="362">
        <v>68595</v>
      </c>
      <c r="F77" s="349">
        <v>2014</v>
      </c>
      <c r="G77" s="349">
        <v>69120</v>
      </c>
      <c r="H77" s="349">
        <v>1</v>
      </c>
      <c r="I77" s="349">
        <v>2028</v>
      </c>
      <c r="J77" s="345">
        <v>45</v>
      </c>
    </row>
    <row r="78" spans="1:10" ht="26.25" x14ac:dyDescent="0.25">
      <c r="A78" s="349">
        <v>76</v>
      </c>
      <c r="B78" s="356" t="s">
        <v>2376</v>
      </c>
      <c r="C78" s="349">
        <v>2015</v>
      </c>
      <c r="D78" s="349">
        <v>175200</v>
      </c>
      <c r="E78" s="362">
        <v>34164</v>
      </c>
      <c r="F78" s="349">
        <v>2035</v>
      </c>
      <c r="G78" s="349"/>
      <c r="H78" s="349"/>
      <c r="I78" s="350"/>
      <c r="J78" s="345">
        <v>46</v>
      </c>
    </row>
    <row r="79" spans="1:10" ht="26.25" x14ac:dyDescent="0.25">
      <c r="A79" s="349">
        <v>77</v>
      </c>
      <c r="B79" s="356" t="s">
        <v>2376</v>
      </c>
      <c r="C79" s="349">
        <v>2015</v>
      </c>
      <c r="D79" s="349">
        <v>175200</v>
      </c>
      <c r="E79" s="362">
        <v>9369</v>
      </c>
      <c r="F79" s="349">
        <v>2035</v>
      </c>
      <c r="G79" s="349"/>
      <c r="H79" s="349"/>
      <c r="I79" s="349"/>
      <c r="J79" s="345">
        <v>46</v>
      </c>
    </row>
    <row r="80" spans="1:10" ht="26.25" x14ac:dyDescent="0.25">
      <c r="A80" s="349">
        <v>78</v>
      </c>
      <c r="B80" s="356" t="s">
        <v>2376</v>
      </c>
      <c r="C80" s="349">
        <v>2015</v>
      </c>
      <c r="D80" s="349">
        <v>175200</v>
      </c>
      <c r="E80" s="362">
        <v>16367</v>
      </c>
      <c r="F80" s="349">
        <v>2035</v>
      </c>
      <c r="G80" s="349"/>
      <c r="H80" s="349"/>
      <c r="I80" s="349"/>
      <c r="J80" s="345">
        <v>46</v>
      </c>
    </row>
  </sheetData>
  <mergeCells count="1">
    <mergeCell ref="L6:P13"/>
  </mergeCells>
  <hyperlinks>
    <hyperlink ref="K1" location="Приложение_2" display="Приложение_2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23"/>
  <sheetViews>
    <sheetView workbookViewId="0">
      <selection activeCell="F7" sqref="F7:F8"/>
    </sheetView>
  </sheetViews>
  <sheetFormatPr defaultRowHeight="15" x14ac:dyDescent="0.25"/>
  <cols>
    <col min="1" max="1" width="37.85546875" customWidth="1"/>
    <col min="2" max="8" width="15.140625" customWidth="1"/>
  </cols>
  <sheetData>
    <row r="1" spans="1:9" x14ac:dyDescent="0.25">
      <c r="A1" s="11" t="s">
        <v>410</v>
      </c>
      <c r="H1" s="12" t="s">
        <v>19</v>
      </c>
      <c r="I1" s="14" t="s">
        <v>20</v>
      </c>
    </row>
    <row r="2" spans="1:9" ht="25.5" customHeight="1" x14ac:dyDescent="0.25">
      <c r="A2" s="375" t="s">
        <v>150</v>
      </c>
      <c r="B2" s="375" t="s">
        <v>100</v>
      </c>
      <c r="C2" s="375"/>
      <c r="D2" s="375" t="s">
        <v>101</v>
      </c>
      <c r="E2" s="375"/>
    </row>
    <row r="3" spans="1:9" x14ac:dyDescent="0.25">
      <c r="A3" s="375"/>
      <c r="B3" s="19" t="s">
        <v>102</v>
      </c>
      <c r="C3" s="19" t="s">
        <v>103</v>
      </c>
      <c r="D3" s="19" t="s">
        <v>102</v>
      </c>
      <c r="E3" s="19" t="s">
        <v>103</v>
      </c>
    </row>
    <row r="4" spans="1:9" x14ac:dyDescent="0.25">
      <c r="A4" s="310" t="s">
        <v>2250</v>
      </c>
      <c r="B4" s="275">
        <v>1.3534946236559139E-2</v>
      </c>
      <c r="C4" s="275"/>
      <c r="D4" s="24">
        <v>0</v>
      </c>
      <c r="E4" s="19"/>
      <c r="F4" s="109"/>
      <c r="G4" s="109"/>
    </row>
    <row r="5" spans="1:9" x14ac:dyDescent="0.25">
      <c r="A5" s="310" t="s">
        <v>2251</v>
      </c>
      <c r="B5" s="275">
        <v>1.5336021505376345E-2</v>
      </c>
      <c r="C5" s="275"/>
      <c r="D5" s="24">
        <v>0</v>
      </c>
      <c r="E5" s="19"/>
    </row>
    <row r="6" spans="1:9" x14ac:dyDescent="0.25">
      <c r="A6" s="310" t="s">
        <v>2252</v>
      </c>
      <c r="B6" s="275">
        <v>1.7137096774193547E-2</v>
      </c>
      <c r="C6" s="275"/>
      <c r="D6" s="24">
        <v>0</v>
      </c>
      <c r="E6" s="19"/>
    </row>
    <row r="7" spans="1:9" x14ac:dyDescent="0.25">
      <c r="A7" s="310" t="s">
        <v>2253</v>
      </c>
      <c r="B7" s="275">
        <v>2.8172043010752688E-2</v>
      </c>
      <c r="C7" s="275"/>
      <c r="D7" s="24">
        <v>0</v>
      </c>
      <c r="E7" s="19"/>
    </row>
    <row r="8" spans="1:9" x14ac:dyDescent="0.25">
      <c r="A8" s="310" t="s">
        <v>2254</v>
      </c>
      <c r="B8" s="275">
        <v>3.2862903225806449E-2</v>
      </c>
      <c r="C8" s="275"/>
      <c r="D8" s="24">
        <v>0</v>
      </c>
      <c r="E8" s="19"/>
    </row>
    <row r="9" spans="1:9" x14ac:dyDescent="0.25">
      <c r="A9" s="310" t="s">
        <v>2255</v>
      </c>
      <c r="B9" s="275">
        <v>6.6639784946236555E-2</v>
      </c>
      <c r="C9" s="275"/>
      <c r="D9" s="24">
        <v>0</v>
      </c>
      <c r="E9" s="19"/>
    </row>
    <row r="10" spans="1:9" x14ac:dyDescent="0.25">
      <c r="A10" s="310" t="s">
        <v>2256</v>
      </c>
      <c r="B10" s="275">
        <v>0.15336021505376343</v>
      </c>
      <c r="C10" s="275"/>
      <c r="D10" s="24">
        <v>0</v>
      </c>
      <c r="E10" s="19"/>
    </row>
    <row r="11" spans="1:9" x14ac:dyDescent="0.25">
      <c r="A11" s="310" t="s">
        <v>2257</v>
      </c>
      <c r="B11" s="275">
        <v>2.7903225806451614E-2</v>
      </c>
      <c r="C11" s="275"/>
      <c r="D11" s="24">
        <v>0</v>
      </c>
      <c r="E11" s="19"/>
    </row>
    <row r="12" spans="1:9" x14ac:dyDescent="0.25">
      <c r="A12" s="310" t="s">
        <v>2258</v>
      </c>
      <c r="B12" s="275">
        <v>1.3051075268817205E-2</v>
      </c>
      <c r="C12" s="275"/>
      <c r="D12" s="24">
        <v>0</v>
      </c>
      <c r="E12" s="19"/>
    </row>
    <row r="13" spans="1:9" x14ac:dyDescent="0.25">
      <c r="A13" s="310" t="s">
        <v>2259</v>
      </c>
      <c r="B13" s="275">
        <v>1.7499999999999998E-2</v>
      </c>
      <c r="C13" s="275"/>
      <c r="D13" s="24">
        <v>0</v>
      </c>
      <c r="E13" s="19"/>
    </row>
    <row r="14" spans="1:9" x14ac:dyDescent="0.25">
      <c r="A14" s="310" t="s">
        <v>2260</v>
      </c>
      <c r="B14" s="275">
        <v>4.1935483870967738E-2</v>
      </c>
      <c r="C14" s="275"/>
      <c r="D14" s="24">
        <v>0</v>
      </c>
      <c r="E14" s="19"/>
    </row>
    <row r="15" spans="1:9" x14ac:dyDescent="0.25">
      <c r="A15" s="310" t="s">
        <v>2261</v>
      </c>
      <c r="B15" s="275">
        <v>9.106182795698925E-2</v>
      </c>
      <c r="C15" s="275"/>
      <c r="D15" s="24">
        <v>0</v>
      </c>
      <c r="E15" s="19"/>
    </row>
    <row r="16" spans="1:9" x14ac:dyDescent="0.25">
      <c r="A16" s="310" t="s">
        <v>2262</v>
      </c>
      <c r="B16" s="275">
        <v>2.4462365591397847E-2</v>
      </c>
      <c r="C16" s="275"/>
      <c r="D16" s="24">
        <v>0</v>
      </c>
      <c r="E16" s="19"/>
    </row>
    <row r="17" spans="1:5" x14ac:dyDescent="0.25">
      <c r="A17" s="310" t="s">
        <v>2263</v>
      </c>
      <c r="B17" s="275">
        <v>0.90629032258064512</v>
      </c>
      <c r="C17" s="275"/>
      <c r="D17" s="24">
        <v>0</v>
      </c>
      <c r="E17" s="19"/>
    </row>
    <row r="18" spans="1:5" x14ac:dyDescent="0.25">
      <c r="A18" s="310" t="s">
        <v>2264</v>
      </c>
      <c r="B18" s="275">
        <v>2.9704301075268815E-3</v>
      </c>
      <c r="C18" s="275"/>
      <c r="D18" s="24">
        <v>0</v>
      </c>
      <c r="E18" s="19"/>
    </row>
    <row r="19" spans="1:5" x14ac:dyDescent="0.25">
      <c r="A19" s="310" t="s">
        <v>2265</v>
      </c>
      <c r="B19" s="275">
        <v>1.3185483870967742E-2</v>
      </c>
      <c r="C19" s="275"/>
      <c r="D19" s="24">
        <v>0</v>
      </c>
      <c r="E19" s="19"/>
    </row>
    <row r="20" spans="1:5" x14ac:dyDescent="0.25">
      <c r="A20" s="310" t="s">
        <v>2266</v>
      </c>
      <c r="B20" s="275">
        <v>2.6075268817204299E-3</v>
      </c>
      <c r="C20" s="275"/>
      <c r="D20" s="24">
        <v>0</v>
      </c>
      <c r="E20" s="19"/>
    </row>
    <row r="21" spans="1:5" x14ac:dyDescent="0.25">
      <c r="A21" s="310" t="s">
        <v>2267</v>
      </c>
      <c r="B21" s="275">
        <v>1.9086021505376343E-2</v>
      </c>
      <c r="C21" s="275"/>
      <c r="D21" s="24">
        <v>0.222</v>
      </c>
      <c r="E21" s="19"/>
    </row>
    <row r="22" spans="1:5" x14ac:dyDescent="0.25">
      <c r="A22" s="310" t="s">
        <v>2268</v>
      </c>
      <c r="B22" s="275">
        <v>1.1290322580645162E-2</v>
      </c>
      <c r="C22" s="275"/>
      <c r="D22" s="24">
        <v>0</v>
      </c>
      <c r="E22" s="19"/>
    </row>
    <row r="23" spans="1:5" x14ac:dyDescent="0.25">
      <c r="A23" s="310" t="s">
        <v>2269</v>
      </c>
      <c r="B23" s="275">
        <v>3.0255376344086024E-2</v>
      </c>
      <c r="C23" s="275"/>
      <c r="D23" s="24">
        <v>0</v>
      </c>
      <c r="E23" s="19"/>
    </row>
  </sheetData>
  <mergeCells count="3">
    <mergeCell ref="A2:A3"/>
    <mergeCell ref="B2:C2"/>
    <mergeCell ref="D2:E2"/>
  </mergeCells>
  <hyperlinks>
    <hyperlink ref="I1" location="Приложение_2" display="Приложение_2"/>
  </hyperlink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Q23"/>
  <sheetViews>
    <sheetView zoomScale="85" zoomScaleNormal="85" workbookViewId="0">
      <selection activeCell="P3" sqref="P3"/>
    </sheetView>
  </sheetViews>
  <sheetFormatPr defaultRowHeight="15" x14ac:dyDescent="0.25"/>
  <cols>
    <col min="2" max="2" width="25.28515625" customWidth="1"/>
    <col min="3" max="3" width="14.28515625" hidden="1" customWidth="1"/>
    <col min="4" max="4" width="14.28515625" customWidth="1"/>
    <col min="5" max="5" width="14.28515625" hidden="1" customWidth="1"/>
    <col min="6" max="6" width="14.28515625" customWidth="1"/>
    <col min="7" max="8" width="14.28515625" hidden="1" customWidth="1"/>
    <col min="9" max="9" width="11.85546875" customWidth="1"/>
    <col min="10" max="10" width="14.42578125" customWidth="1"/>
    <col min="11" max="11" width="23.5703125" customWidth="1"/>
    <col min="12" max="12" width="17.140625" customWidth="1"/>
    <col min="13" max="13" width="11.140625" customWidth="1"/>
    <col min="14" max="14" width="16.28515625" customWidth="1"/>
  </cols>
  <sheetData>
    <row r="1" spans="1:17" x14ac:dyDescent="0.25">
      <c r="A1" s="79" t="s">
        <v>626</v>
      </c>
      <c r="B1" s="67"/>
      <c r="C1" s="67"/>
      <c r="D1" s="67"/>
      <c r="E1" s="67"/>
      <c r="F1" s="67"/>
      <c r="G1" s="67"/>
    </row>
    <row r="2" spans="1:17" ht="63.75" x14ac:dyDescent="0.25">
      <c r="A2" s="391" t="s">
        <v>156</v>
      </c>
      <c r="B2" s="391" t="s">
        <v>413</v>
      </c>
      <c r="C2" s="249" t="s">
        <v>131</v>
      </c>
      <c r="D2" s="249" t="s">
        <v>133</v>
      </c>
      <c r="E2" s="249" t="s">
        <v>134</v>
      </c>
      <c r="F2" s="249" t="s">
        <v>135</v>
      </c>
      <c r="G2" s="249" t="s">
        <v>136</v>
      </c>
      <c r="H2" s="249" t="s">
        <v>137</v>
      </c>
      <c r="I2" s="249" t="s">
        <v>138</v>
      </c>
      <c r="J2" s="249" t="s">
        <v>139</v>
      </c>
      <c r="K2" s="250" t="s">
        <v>487</v>
      </c>
      <c r="L2" s="249" t="s">
        <v>414</v>
      </c>
      <c r="M2" s="249" t="s">
        <v>424</v>
      </c>
      <c r="N2" s="249" t="s">
        <v>426</v>
      </c>
    </row>
    <row r="3" spans="1:17" x14ac:dyDescent="0.25">
      <c r="A3" s="392"/>
      <c r="B3" s="392"/>
      <c r="C3" s="250" t="s">
        <v>132</v>
      </c>
      <c r="D3" s="250" t="s">
        <v>132</v>
      </c>
      <c r="E3" s="250" t="s">
        <v>132</v>
      </c>
      <c r="F3" s="250" t="s">
        <v>132</v>
      </c>
      <c r="G3" s="250" t="s">
        <v>132</v>
      </c>
      <c r="H3" s="250" t="s">
        <v>132</v>
      </c>
      <c r="I3" s="250" t="s">
        <v>132</v>
      </c>
      <c r="J3" s="250" t="s">
        <v>140</v>
      </c>
      <c r="K3" s="250" t="s">
        <v>140</v>
      </c>
      <c r="L3" s="115"/>
      <c r="M3" s="250" t="s">
        <v>423</v>
      </c>
      <c r="N3" s="250" t="s">
        <v>425</v>
      </c>
    </row>
    <row r="4" spans="1:17" x14ac:dyDescent="0.25">
      <c r="A4" s="250">
        <v>1</v>
      </c>
      <c r="B4" s="310" t="s">
        <v>2250</v>
      </c>
      <c r="C4" s="115"/>
      <c r="D4" s="115">
        <v>775.69</v>
      </c>
      <c r="E4" s="115"/>
      <c r="F4" s="115">
        <v>44.879999999999995</v>
      </c>
      <c r="G4" s="115"/>
      <c r="H4" s="115"/>
      <c r="I4" s="115">
        <v>730.81</v>
      </c>
      <c r="J4" s="115">
        <f>Q4/1000</f>
        <v>18.760999999999999</v>
      </c>
      <c r="K4" s="115" t="s">
        <v>2364</v>
      </c>
      <c r="L4" s="115" t="s">
        <v>2363</v>
      </c>
      <c r="M4" s="343">
        <f>N4/7000*8160.75</f>
        <v>127.24241399999998</v>
      </c>
      <c r="N4" s="343">
        <v>109.14399999999999</v>
      </c>
      <c r="Q4">
        <v>18761</v>
      </c>
    </row>
    <row r="5" spans="1:17" x14ac:dyDescent="0.25">
      <c r="A5" s="250">
        <v>2</v>
      </c>
      <c r="B5" s="310" t="s">
        <v>2251</v>
      </c>
      <c r="C5" s="115"/>
      <c r="D5" s="115">
        <v>1565.8899999999999</v>
      </c>
      <c r="E5" s="115"/>
      <c r="F5" s="115">
        <v>87.449999999999989</v>
      </c>
      <c r="G5" s="115"/>
      <c r="H5" s="115"/>
      <c r="I5" s="115">
        <v>1478.44</v>
      </c>
      <c r="J5" s="115">
        <f>Q5/1000</f>
        <v>23.777000000000001</v>
      </c>
      <c r="K5" s="115" t="s">
        <v>2364</v>
      </c>
      <c r="L5" s="115" t="s">
        <v>2363</v>
      </c>
      <c r="M5" s="343">
        <f t="shared" ref="M5:M23" si="0">N5/7000*8160.75</f>
        <v>260.05045949999999</v>
      </c>
      <c r="N5" s="343">
        <v>223.06199999999998</v>
      </c>
      <c r="Q5">
        <v>23777</v>
      </c>
    </row>
    <row r="6" spans="1:17" x14ac:dyDescent="0.25">
      <c r="A6" s="250">
        <v>3</v>
      </c>
      <c r="B6" s="310" t="s">
        <v>2252</v>
      </c>
      <c r="C6" s="115"/>
      <c r="D6" s="115">
        <v>826.48</v>
      </c>
      <c r="E6" s="115"/>
      <c r="F6" s="115">
        <v>130.76000000000002</v>
      </c>
      <c r="G6" s="115"/>
      <c r="H6" s="115"/>
      <c r="I6" s="115">
        <v>695.72</v>
      </c>
      <c r="J6" s="115">
        <f t="shared" ref="J6:J23" si="1">Q6/1000</f>
        <v>17.794</v>
      </c>
      <c r="K6" s="115" t="s">
        <v>2364</v>
      </c>
      <c r="L6" s="115" t="s">
        <v>2363</v>
      </c>
      <c r="M6" s="343">
        <f t="shared" si="0"/>
        <v>141.17980917857145</v>
      </c>
      <c r="N6" s="343">
        <v>121.099</v>
      </c>
      <c r="Q6">
        <v>17794</v>
      </c>
    </row>
    <row r="7" spans="1:17" x14ac:dyDescent="0.25">
      <c r="A7" s="250">
        <v>4</v>
      </c>
      <c r="B7" s="310" t="s">
        <v>2253</v>
      </c>
      <c r="C7" s="115"/>
      <c r="D7" s="115">
        <v>2008.68</v>
      </c>
      <c r="E7" s="115"/>
      <c r="F7" s="115">
        <v>141.34</v>
      </c>
      <c r="G7" s="115"/>
      <c r="H7" s="115"/>
      <c r="I7" s="115">
        <v>1867.34</v>
      </c>
      <c r="J7" s="115">
        <f t="shared" si="1"/>
        <v>45.918999999999997</v>
      </c>
      <c r="K7" s="115" t="s">
        <v>2364</v>
      </c>
      <c r="L7" s="115" t="s">
        <v>2363</v>
      </c>
      <c r="M7" s="343">
        <f t="shared" si="0"/>
        <v>337.82590446428577</v>
      </c>
      <c r="N7" s="343">
        <v>289.77500000000003</v>
      </c>
      <c r="Q7">
        <v>45919</v>
      </c>
    </row>
    <row r="8" spans="1:17" x14ac:dyDescent="0.25">
      <c r="A8" s="250">
        <v>5</v>
      </c>
      <c r="B8" s="310" t="s">
        <v>2254</v>
      </c>
      <c r="C8" s="115"/>
      <c r="D8" s="115">
        <v>4467.76</v>
      </c>
      <c r="E8" s="115"/>
      <c r="F8" s="115">
        <v>-22.550000000000004</v>
      </c>
      <c r="G8" s="115"/>
      <c r="H8" s="115"/>
      <c r="I8" s="115">
        <v>4490.3099999999995</v>
      </c>
      <c r="J8" s="115">
        <f t="shared" si="1"/>
        <v>66.668000000000006</v>
      </c>
      <c r="K8" s="115" t="s">
        <v>2364</v>
      </c>
      <c r="L8" s="115" t="s">
        <v>2363</v>
      </c>
      <c r="M8" s="343">
        <f t="shared" si="0"/>
        <v>667.41877800000009</v>
      </c>
      <c r="N8" s="343">
        <v>572.48800000000006</v>
      </c>
      <c r="Q8">
        <v>66668</v>
      </c>
    </row>
    <row r="9" spans="1:17" x14ac:dyDescent="0.25">
      <c r="A9" s="250">
        <v>6</v>
      </c>
      <c r="B9" s="310" t="s">
        <v>2255</v>
      </c>
      <c r="C9" s="115"/>
      <c r="D9" s="115">
        <v>7379.24</v>
      </c>
      <c r="E9" s="115"/>
      <c r="F9" s="115">
        <v>96.839999999999975</v>
      </c>
      <c r="G9" s="115"/>
      <c r="H9" s="115"/>
      <c r="I9" s="115">
        <v>7282.4</v>
      </c>
      <c r="J9" s="115">
        <f t="shared" si="1"/>
        <v>218.57</v>
      </c>
      <c r="K9" s="115" t="s">
        <v>2364</v>
      </c>
      <c r="L9" s="115" t="s">
        <v>2363</v>
      </c>
      <c r="M9" s="343">
        <f t="shared" si="0"/>
        <v>1186.2641073214288</v>
      </c>
      <c r="N9" s="343">
        <v>1017.5350000000002</v>
      </c>
      <c r="Q9">
        <v>218570</v>
      </c>
    </row>
    <row r="10" spans="1:17" x14ac:dyDescent="0.25">
      <c r="A10" s="250">
        <v>7</v>
      </c>
      <c r="B10" s="310" t="s">
        <v>2256</v>
      </c>
      <c r="C10" s="115"/>
      <c r="D10" s="115">
        <v>43102.97</v>
      </c>
      <c r="E10" s="115"/>
      <c r="F10" s="115">
        <v>-112.72999999999999</v>
      </c>
      <c r="G10" s="115"/>
      <c r="H10" s="115"/>
      <c r="I10" s="115">
        <v>43215.7</v>
      </c>
      <c r="J10" s="115">
        <f t="shared" si="1"/>
        <v>886.976</v>
      </c>
      <c r="K10" s="115" t="s">
        <v>2364</v>
      </c>
      <c r="L10" s="115" t="s">
        <v>2363</v>
      </c>
      <c r="M10" s="343">
        <f t="shared" si="0"/>
        <v>6820.2057481071424</v>
      </c>
      <c r="N10" s="343">
        <v>5850.1289999999999</v>
      </c>
      <c r="Q10">
        <v>886976</v>
      </c>
    </row>
    <row r="11" spans="1:17" x14ac:dyDescent="0.25">
      <c r="A11" s="250">
        <v>8</v>
      </c>
      <c r="B11" s="310" t="s">
        <v>2257</v>
      </c>
      <c r="C11" s="115"/>
      <c r="D11" s="115">
        <v>1742.7700000000002</v>
      </c>
      <c r="E11" s="115"/>
      <c r="F11" s="115">
        <v>123.17999999999999</v>
      </c>
      <c r="G11" s="115"/>
      <c r="H11" s="115"/>
      <c r="I11" s="115">
        <v>1619.5900000000001</v>
      </c>
      <c r="J11" s="115">
        <f t="shared" si="1"/>
        <v>35.841999999999999</v>
      </c>
      <c r="K11" s="115" t="s">
        <v>2364</v>
      </c>
      <c r="L11" s="115" t="s">
        <v>2363</v>
      </c>
      <c r="M11" s="343">
        <f t="shared" si="0"/>
        <v>268.06081853571425</v>
      </c>
      <c r="N11" s="343">
        <v>229.93299999999999</v>
      </c>
      <c r="Q11">
        <v>35842</v>
      </c>
    </row>
    <row r="12" spans="1:17" x14ac:dyDescent="0.25">
      <c r="A12" s="250">
        <v>9</v>
      </c>
      <c r="B12" s="310" t="s">
        <v>2258</v>
      </c>
      <c r="C12" s="115"/>
      <c r="D12" s="115">
        <v>633.38999999999987</v>
      </c>
      <c r="E12" s="115"/>
      <c r="F12" s="115">
        <v>56.52</v>
      </c>
      <c r="G12" s="115"/>
      <c r="H12" s="115"/>
      <c r="I12" s="115">
        <v>576.87</v>
      </c>
      <c r="J12" s="115">
        <f t="shared" si="1"/>
        <v>16.68</v>
      </c>
      <c r="K12" s="115" t="s">
        <v>2364</v>
      </c>
      <c r="L12" s="115" t="s">
        <v>2363</v>
      </c>
      <c r="M12" s="343">
        <f t="shared" si="0"/>
        <v>114.66902989285714</v>
      </c>
      <c r="N12" s="343">
        <v>98.358999999999995</v>
      </c>
      <c r="Q12">
        <v>16680</v>
      </c>
    </row>
    <row r="13" spans="1:17" x14ac:dyDescent="0.25">
      <c r="A13" s="250">
        <v>10</v>
      </c>
      <c r="B13" s="310" t="s">
        <v>2259</v>
      </c>
      <c r="C13" s="115"/>
      <c r="D13" s="115">
        <v>2922.94</v>
      </c>
      <c r="E13" s="115"/>
      <c r="F13" s="115">
        <v>130.13</v>
      </c>
      <c r="G13" s="115"/>
      <c r="H13" s="115"/>
      <c r="I13" s="115">
        <v>2792.81</v>
      </c>
      <c r="J13" s="115">
        <f t="shared" si="1"/>
        <v>79.495000000000005</v>
      </c>
      <c r="K13" s="115" t="s">
        <v>2364</v>
      </c>
      <c r="L13" s="115" t="s">
        <v>2363</v>
      </c>
      <c r="M13" s="343">
        <f t="shared" si="0"/>
        <v>464.73605935714295</v>
      </c>
      <c r="N13" s="343">
        <v>398.63400000000007</v>
      </c>
      <c r="Q13">
        <v>79495</v>
      </c>
    </row>
    <row r="14" spans="1:17" x14ac:dyDescent="0.25">
      <c r="A14" s="250">
        <v>11</v>
      </c>
      <c r="B14" s="310" t="s">
        <v>2260</v>
      </c>
      <c r="C14" s="115"/>
      <c r="D14" s="115">
        <v>10005.560000000001</v>
      </c>
      <c r="E14" s="115"/>
      <c r="F14" s="115">
        <v>29.989999999999995</v>
      </c>
      <c r="G14" s="115"/>
      <c r="H14" s="115"/>
      <c r="I14" s="115">
        <v>9975.57</v>
      </c>
      <c r="J14" s="115">
        <f t="shared" si="1"/>
        <v>180.22399999999999</v>
      </c>
      <c r="K14" s="115" t="s">
        <v>2364</v>
      </c>
      <c r="L14" s="115" t="s">
        <v>2363</v>
      </c>
      <c r="M14" s="343">
        <f t="shared" si="0"/>
        <v>1654.6037207142858</v>
      </c>
      <c r="N14" s="343">
        <v>1419.26</v>
      </c>
      <c r="Q14">
        <v>180224</v>
      </c>
    </row>
    <row r="15" spans="1:17" x14ac:dyDescent="0.25">
      <c r="A15" s="250">
        <v>12</v>
      </c>
      <c r="B15" s="310" t="s">
        <v>2261</v>
      </c>
      <c r="C15" s="115"/>
      <c r="D15" s="115">
        <v>17015.55</v>
      </c>
      <c r="E15" s="115"/>
      <c r="F15" s="115">
        <v>64.510000000000005</v>
      </c>
      <c r="G15" s="115"/>
      <c r="H15" s="115"/>
      <c r="I15" s="115">
        <v>16951.039999999997</v>
      </c>
      <c r="J15" s="115">
        <f t="shared" si="1"/>
        <v>381.22</v>
      </c>
      <c r="K15" s="115" t="s">
        <v>2364</v>
      </c>
      <c r="L15" s="115" t="s">
        <v>2363</v>
      </c>
      <c r="M15" s="343">
        <f t="shared" si="0"/>
        <v>2763.2602613571426</v>
      </c>
      <c r="N15" s="343">
        <v>2370.2259999999997</v>
      </c>
      <c r="Q15">
        <v>381220</v>
      </c>
    </row>
    <row r="16" spans="1:17" x14ac:dyDescent="0.25">
      <c r="A16" s="250">
        <v>13</v>
      </c>
      <c r="B16" s="310" t="s">
        <v>2262</v>
      </c>
      <c r="C16" s="115"/>
      <c r="D16" s="115">
        <v>3565.4700000000003</v>
      </c>
      <c r="E16" s="115"/>
      <c r="F16" s="115">
        <v>-153.14999999999998</v>
      </c>
      <c r="G16" s="115"/>
      <c r="H16" s="115"/>
      <c r="I16" s="115">
        <v>3718.62</v>
      </c>
      <c r="J16" s="115">
        <f t="shared" si="1"/>
        <v>117.23099999999999</v>
      </c>
      <c r="K16" s="115" t="s">
        <v>2364</v>
      </c>
      <c r="L16" s="115" t="s">
        <v>2363</v>
      </c>
      <c r="M16" s="343">
        <f t="shared" si="0"/>
        <v>601.52188757142846</v>
      </c>
      <c r="N16" s="343">
        <v>515.96399999999994</v>
      </c>
      <c r="Q16">
        <v>117231</v>
      </c>
    </row>
    <row r="17" spans="1:17" x14ac:dyDescent="0.25">
      <c r="A17" s="250">
        <v>14</v>
      </c>
      <c r="B17" s="310" t="s">
        <v>2263</v>
      </c>
      <c r="C17" s="115"/>
      <c r="D17" s="115">
        <v>127209.94000000002</v>
      </c>
      <c r="E17" s="115"/>
      <c r="F17" s="115">
        <v>1150.75</v>
      </c>
      <c r="G17" s="115"/>
      <c r="H17" s="115"/>
      <c r="I17" s="115">
        <v>126059.18999999999</v>
      </c>
      <c r="J17" s="115">
        <f t="shared" si="1"/>
        <v>2711.51</v>
      </c>
      <c r="K17" s="115" t="s">
        <v>2364</v>
      </c>
      <c r="L17" s="115" t="s">
        <v>2363</v>
      </c>
      <c r="M17" s="343">
        <f t="shared" si="0"/>
        <v>19793.267249785713</v>
      </c>
      <c r="N17" s="343">
        <v>16977.957999999999</v>
      </c>
      <c r="Q17">
        <v>2711510</v>
      </c>
    </row>
    <row r="18" spans="1:17" x14ac:dyDescent="0.25">
      <c r="A18" s="250">
        <v>15</v>
      </c>
      <c r="B18" s="310" t="s">
        <v>2264</v>
      </c>
      <c r="C18" s="115"/>
      <c r="D18" s="115">
        <v>725.06</v>
      </c>
      <c r="E18" s="115"/>
      <c r="F18" s="115">
        <v>-30.1</v>
      </c>
      <c r="G18" s="115"/>
      <c r="H18" s="115"/>
      <c r="I18" s="115">
        <v>755.16000000000008</v>
      </c>
      <c r="J18" s="115">
        <f t="shared" si="1"/>
        <v>22.776</v>
      </c>
      <c r="K18" s="115" t="s">
        <v>2364</v>
      </c>
      <c r="L18" s="115" t="s">
        <v>2363</v>
      </c>
      <c r="M18" s="343">
        <f t="shared" si="0"/>
        <v>109.78656975000001</v>
      </c>
      <c r="N18" s="343">
        <v>94.171000000000006</v>
      </c>
      <c r="Q18">
        <v>22776</v>
      </c>
    </row>
    <row r="19" spans="1:17" x14ac:dyDescent="0.25">
      <c r="A19" s="250">
        <v>16</v>
      </c>
      <c r="B19" s="310" t="s">
        <v>2265</v>
      </c>
      <c r="C19" s="115"/>
      <c r="D19" s="115">
        <v>1224.22</v>
      </c>
      <c r="E19" s="115"/>
      <c r="F19" s="115">
        <v>6.8800000000000008</v>
      </c>
      <c r="G19" s="115"/>
      <c r="H19" s="115"/>
      <c r="I19" s="115">
        <v>1217.3399999999999</v>
      </c>
      <c r="J19" s="115">
        <f t="shared" si="1"/>
        <v>51.767000000000003</v>
      </c>
      <c r="K19" s="115" t="s">
        <v>2364</v>
      </c>
      <c r="L19" s="115" t="s">
        <v>2363</v>
      </c>
      <c r="M19" s="343">
        <f t="shared" si="0"/>
        <v>193.0343805</v>
      </c>
      <c r="N19" s="343">
        <v>165.578</v>
      </c>
      <c r="Q19">
        <v>51767</v>
      </c>
    </row>
    <row r="20" spans="1:17" x14ac:dyDescent="0.25">
      <c r="A20" s="250">
        <v>17</v>
      </c>
      <c r="B20" s="310" t="s">
        <v>2266</v>
      </c>
      <c r="C20" s="115"/>
      <c r="D20" s="115">
        <v>325.68</v>
      </c>
      <c r="E20" s="115"/>
      <c r="F20" s="115">
        <v>6.0200000000000014</v>
      </c>
      <c r="G20" s="115"/>
      <c r="H20" s="115"/>
      <c r="I20" s="115">
        <v>319.65999999999997</v>
      </c>
      <c r="J20" s="115">
        <f t="shared" si="1"/>
        <v>13.898999999999999</v>
      </c>
      <c r="K20" s="115" t="s">
        <v>2364</v>
      </c>
      <c r="L20" s="115" t="s">
        <v>2363</v>
      </c>
      <c r="M20" s="343">
        <f t="shared" si="0"/>
        <v>57.575257071428567</v>
      </c>
      <c r="N20" s="343">
        <v>49.385999999999996</v>
      </c>
      <c r="Q20">
        <v>13899</v>
      </c>
    </row>
    <row r="21" spans="1:17" x14ac:dyDescent="0.25">
      <c r="A21" s="250">
        <v>18</v>
      </c>
      <c r="B21" s="310" t="s">
        <v>2267</v>
      </c>
      <c r="C21" s="115"/>
      <c r="D21" s="115">
        <v>3098.8399999999997</v>
      </c>
      <c r="E21" s="115"/>
      <c r="F21" s="115">
        <v>11.26</v>
      </c>
      <c r="G21" s="115"/>
      <c r="H21" s="115"/>
      <c r="I21" s="115">
        <v>3087.5799999999995</v>
      </c>
      <c r="J21" s="115">
        <f t="shared" si="1"/>
        <v>66.634</v>
      </c>
      <c r="K21" s="115" t="s">
        <v>2364</v>
      </c>
      <c r="L21" s="115" t="s">
        <v>2363</v>
      </c>
      <c r="M21" s="343">
        <f t="shared" si="0"/>
        <v>482.05666832142862</v>
      </c>
      <c r="N21" s="343">
        <v>413.49100000000004</v>
      </c>
      <c r="Q21">
        <v>66634</v>
      </c>
    </row>
    <row r="22" spans="1:17" x14ac:dyDescent="0.25">
      <c r="A22" s="250">
        <v>19</v>
      </c>
      <c r="B22" s="310" t="s">
        <v>2268</v>
      </c>
      <c r="C22" s="115"/>
      <c r="D22" s="115">
        <v>656.77</v>
      </c>
      <c r="E22" s="115"/>
      <c r="F22" s="115">
        <v>38.47</v>
      </c>
      <c r="G22" s="115"/>
      <c r="H22" s="115"/>
      <c r="I22" s="115">
        <v>618.29999999999984</v>
      </c>
      <c r="J22" s="115">
        <f t="shared" si="1"/>
        <v>17.091000000000001</v>
      </c>
      <c r="K22" s="115" t="s">
        <v>2364</v>
      </c>
      <c r="L22" s="115" t="s">
        <v>2363</v>
      </c>
      <c r="M22" s="343">
        <f t="shared" si="0"/>
        <v>107.04455774999998</v>
      </c>
      <c r="N22" s="343">
        <v>91.818999999999988</v>
      </c>
      <c r="Q22">
        <v>17091</v>
      </c>
    </row>
    <row r="23" spans="1:17" x14ac:dyDescent="0.25">
      <c r="A23" s="250">
        <v>20</v>
      </c>
      <c r="B23" s="310" t="s">
        <v>2269</v>
      </c>
      <c r="C23" s="115"/>
      <c r="D23" s="115">
        <v>3487.3</v>
      </c>
      <c r="E23" s="115"/>
      <c r="F23" s="115">
        <v>81.320000000000007</v>
      </c>
      <c r="G23" s="115"/>
      <c r="H23" s="115"/>
      <c r="I23" s="115">
        <v>3405.9799999999996</v>
      </c>
      <c r="J23" s="115">
        <f t="shared" si="1"/>
        <v>92.71</v>
      </c>
      <c r="K23" s="115" t="s">
        <v>2364</v>
      </c>
      <c r="L23" s="115" t="s">
        <v>2363</v>
      </c>
      <c r="M23" s="343">
        <f t="shared" si="0"/>
        <v>551.80893021428574</v>
      </c>
      <c r="N23" s="343">
        <v>473.32200000000006</v>
      </c>
      <c r="Q23">
        <v>92710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horizontalDpi="1200" verticalDpi="1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K13"/>
  <sheetViews>
    <sheetView workbookViewId="0">
      <selection activeCell="H31" sqref="H31"/>
    </sheetView>
  </sheetViews>
  <sheetFormatPr defaultRowHeight="15" x14ac:dyDescent="0.25"/>
  <cols>
    <col min="8" max="8" width="36.42578125" customWidth="1"/>
  </cols>
  <sheetData>
    <row r="1" spans="1:11" ht="15.75" x14ac:dyDescent="0.25">
      <c r="A1" s="77" t="s">
        <v>2097</v>
      </c>
      <c r="I1" s="12" t="s">
        <v>19</v>
      </c>
      <c r="J1" s="14" t="s">
        <v>20</v>
      </c>
      <c r="K1" s="67"/>
    </row>
    <row r="2" spans="1:11" ht="51" x14ac:dyDescent="0.25">
      <c r="A2" s="68" t="s">
        <v>156</v>
      </c>
      <c r="B2" s="68" t="s">
        <v>305</v>
      </c>
      <c r="C2" s="68" t="s">
        <v>306</v>
      </c>
      <c r="D2" s="68" t="s">
        <v>307</v>
      </c>
      <c r="E2" s="68" t="s">
        <v>308</v>
      </c>
      <c r="F2" s="68" t="s">
        <v>309</v>
      </c>
    </row>
    <row r="3" spans="1:11" x14ac:dyDescent="0.25">
      <c r="A3" s="393" t="s">
        <v>416</v>
      </c>
      <c r="B3" s="393"/>
      <c r="C3" s="393"/>
      <c r="D3" s="393"/>
      <c r="E3" s="393"/>
      <c r="F3" s="393"/>
    </row>
    <row r="4" spans="1:11" x14ac:dyDescent="0.25">
      <c r="A4" s="70">
        <v>1</v>
      </c>
      <c r="B4" s="70"/>
      <c r="C4" s="70"/>
      <c r="D4" s="70"/>
      <c r="E4" s="70"/>
      <c r="F4" s="70"/>
    </row>
    <row r="5" spans="1:11" x14ac:dyDescent="0.25">
      <c r="A5" s="70">
        <v>2</v>
      </c>
      <c r="B5" s="70"/>
      <c r="C5" s="70"/>
      <c r="D5" s="70"/>
      <c r="E5" s="70"/>
      <c r="F5" s="70"/>
    </row>
    <row r="6" spans="1:11" x14ac:dyDescent="0.25">
      <c r="A6" s="393" t="s">
        <v>416</v>
      </c>
      <c r="B6" s="393"/>
      <c r="C6" s="393"/>
      <c r="D6" s="393"/>
      <c r="E6" s="393"/>
      <c r="F6" s="393"/>
    </row>
    <row r="7" spans="1:11" x14ac:dyDescent="0.25">
      <c r="A7" s="70">
        <v>1</v>
      </c>
      <c r="B7" s="70"/>
      <c r="C7" s="70"/>
      <c r="D7" s="70"/>
      <c r="E7" s="70"/>
      <c r="F7" s="70"/>
    </row>
    <row r="8" spans="1:11" x14ac:dyDescent="0.25">
      <c r="A8" s="70">
        <v>2</v>
      </c>
      <c r="B8" s="70"/>
      <c r="C8" s="70"/>
      <c r="D8" s="70"/>
      <c r="E8" s="70"/>
      <c r="F8" s="70"/>
    </row>
    <row r="9" spans="1:11" x14ac:dyDescent="0.25">
      <c r="A9" s="393" t="s">
        <v>416</v>
      </c>
      <c r="B9" s="393"/>
      <c r="C9" s="393"/>
      <c r="D9" s="393"/>
      <c r="E9" s="393"/>
      <c r="F9" s="393"/>
    </row>
    <row r="10" spans="1:11" x14ac:dyDescent="0.25">
      <c r="A10" s="70">
        <v>1</v>
      </c>
      <c r="B10" s="70"/>
      <c r="C10" s="70"/>
      <c r="D10" s="70"/>
      <c r="E10" s="70"/>
      <c r="F10" s="70"/>
    </row>
    <row r="11" spans="1:11" x14ac:dyDescent="0.25">
      <c r="A11" s="70">
        <v>2</v>
      </c>
      <c r="B11" s="70"/>
      <c r="C11" s="70"/>
      <c r="D11" s="70"/>
      <c r="E11" s="70"/>
      <c r="F11" s="70"/>
    </row>
    <row r="13" spans="1:11" x14ac:dyDescent="0.25">
      <c r="A13" t="s">
        <v>2407</v>
      </c>
    </row>
  </sheetData>
  <mergeCells count="3">
    <mergeCell ref="A3:F3"/>
    <mergeCell ref="A6:F6"/>
    <mergeCell ref="A9:F9"/>
  </mergeCells>
  <hyperlinks>
    <hyperlink ref="J1" location="Приложение_2" display="Приложение_2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332"/>
  <sheetViews>
    <sheetView zoomScaleNormal="100" workbookViewId="0">
      <pane ySplit="1" topLeftCell="A2" activePane="bottomLeft" state="frozen"/>
      <selection pane="bottomLeft" activeCell="C4" sqref="C4"/>
    </sheetView>
  </sheetViews>
  <sheetFormatPr defaultRowHeight="15" x14ac:dyDescent="0.25"/>
  <cols>
    <col min="1" max="1" width="39.5703125" customWidth="1"/>
    <col min="2" max="2" width="12.42578125" customWidth="1"/>
    <col min="3" max="4" width="9.140625" customWidth="1"/>
    <col min="8" max="8" width="20.85546875" customWidth="1"/>
  </cols>
  <sheetData>
    <row r="1" spans="1:10" s="67" customFormat="1" x14ac:dyDescent="0.25">
      <c r="A1" s="5" t="s">
        <v>800</v>
      </c>
      <c r="I1" s="12" t="s">
        <v>19</v>
      </c>
      <c r="J1" s="111" t="s">
        <v>20</v>
      </c>
    </row>
    <row r="2" spans="1:10" ht="28.5" x14ac:dyDescent="0.25">
      <c r="A2" s="254" t="s">
        <v>104</v>
      </c>
      <c r="B2" s="254" t="s">
        <v>105</v>
      </c>
      <c r="C2" s="254">
        <v>2017</v>
      </c>
      <c r="D2" s="254">
        <v>2018</v>
      </c>
      <c r="E2" s="254">
        <v>2019</v>
      </c>
      <c r="F2" s="254">
        <v>2020</v>
      </c>
      <c r="G2" s="254">
        <v>2021</v>
      </c>
    </row>
    <row r="3" spans="1:10" ht="14.45" customHeight="1" x14ac:dyDescent="0.25">
      <c r="A3" s="406" t="s">
        <v>2136</v>
      </c>
      <c r="B3" s="407"/>
      <c r="C3" s="407"/>
      <c r="D3" s="407"/>
      <c r="E3" s="407"/>
      <c r="F3" s="407"/>
      <c r="G3" s="408"/>
    </row>
    <row r="4" spans="1:10" x14ac:dyDescent="0.25">
      <c r="A4" s="23" t="s">
        <v>111</v>
      </c>
      <c r="B4" s="24" t="s">
        <v>107</v>
      </c>
      <c r="C4" s="24">
        <v>4.5999999999999999E-2</v>
      </c>
      <c r="D4" s="24">
        <v>2.1999999999999999E-2</v>
      </c>
      <c r="E4" s="24">
        <v>2.8000000000000001E-2</v>
      </c>
      <c r="F4" s="275">
        <v>0.04</v>
      </c>
      <c r="G4" s="275">
        <v>3.9E-2</v>
      </c>
    </row>
    <row r="5" spans="1:10" x14ac:dyDescent="0.25">
      <c r="A5" s="23" t="s">
        <v>106</v>
      </c>
      <c r="B5" s="24" t="s">
        <v>107</v>
      </c>
      <c r="C5" s="24">
        <f t="shared" ref="C5:E5" si="0">SUM(C6:C7)</f>
        <v>3.1E-2</v>
      </c>
      <c r="D5" s="24">
        <f t="shared" si="0"/>
        <v>1.4999999999999999E-2</v>
      </c>
      <c r="E5" s="24">
        <f t="shared" si="0"/>
        <v>1.9E-2</v>
      </c>
      <c r="F5" s="275">
        <f>SUM(F6:F7)</f>
        <v>2.5000000000000001E-2</v>
      </c>
      <c r="G5" s="275">
        <f>SUM(G6:G7)</f>
        <v>2E-3</v>
      </c>
    </row>
    <row r="6" spans="1:10" x14ac:dyDescent="0.25">
      <c r="A6" s="23" t="s">
        <v>108</v>
      </c>
      <c r="B6" s="24" t="s">
        <v>107</v>
      </c>
      <c r="C6" s="24">
        <v>2.1000000000000001E-2</v>
      </c>
      <c r="D6" s="24">
        <v>1.4999999999999999E-2</v>
      </c>
      <c r="E6" s="24">
        <v>1.9E-2</v>
      </c>
      <c r="F6" s="275">
        <v>2.1000000000000001E-2</v>
      </c>
      <c r="G6" s="275">
        <v>2E-3</v>
      </c>
    </row>
    <row r="7" spans="1:10" x14ac:dyDescent="0.25">
      <c r="A7" s="23" t="s">
        <v>109</v>
      </c>
      <c r="B7" s="24" t="s">
        <v>107</v>
      </c>
      <c r="C7" s="24">
        <v>0.01</v>
      </c>
      <c r="D7" s="24">
        <v>0</v>
      </c>
      <c r="E7" s="24">
        <v>0</v>
      </c>
      <c r="F7" s="24">
        <v>4.0000000000000001E-3</v>
      </c>
      <c r="G7" s="24">
        <v>0</v>
      </c>
    </row>
    <row r="8" spans="1:10" x14ac:dyDescent="0.25">
      <c r="A8" s="23" t="s">
        <v>110</v>
      </c>
      <c r="B8" s="24" t="s">
        <v>107</v>
      </c>
      <c r="C8" s="24">
        <v>1.179</v>
      </c>
      <c r="D8" s="24">
        <v>1.095</v>
      </c>
      <c r="E8" s="24">
        <v>0.90100000000000002</v>
      </c>
      <c r="F8" s="24">
        <v>0.37</v>
      </c>
      <c r="G8" s="24">
        <v>5.0000000000000001E-3</v>
      </c>
    </row>
    <row r="9" spans="1:10" x14ac:dyDescent="0.25">
      <c r="A9" s="406" t="s">
        <v>2137</v>
      </c>
      <c r="B9" s="407"/>
      <c r="C9" s="407"/>
      <c r="D9" s="407"/>
      <c r="E9" s="407"/>
      <c r="F9" s="407"/>
      <c r="G9" s="408"/>
    </row>
    <row r="10" spans="1:10" x14ac:dyDescent="0.25">
      <c r="A10" s="23" t="s">
        <v>111</v>
      </c>
      <c r="B10" s="24" t="s">
        <v>107</v>
      </c>
      <c r="C10" s="24">
        <v>2.7E-2</v>
      </c>
      <c r="D10" s="24">
        <v>7.9000000000000001E-2</v>
      </c>
      <c r="E10" s="24">
        <v>7.1999999999999995E-2</v>
      </c>
      <c r="F10" s="24">
        <v>9.1999999999999998E-2</v>
      </c>
      <c r="G10" s="24">
        <v>0.10199999999999999</v>
      </c>
    </row>
    <row r="11" spans="1:10" x14ac:dyDescent="0.25">
      <c r="A11" s="23" t="s">
        <v>106</v>
      </c>
      <c r="B11" s="24" t="s">
        <v>107</v>
      </c>
      <c r="C11" s="24">
        <f t="shared" ref="C11:G11" si="1">SUM(C12:C13)</f>
        <v>1.9E-2</v>
      </c>
      <c r="D11" s="24">
        <f t="shared" si="1"/>
        <v>0.02</v>
      </c>
      <c r="E11" s="24">
        <f t="shared" si="1"/>
        <v>2.5999999999999999E-2</v>
      </c>
      <c r="F11" s="24">
        <f t="shared" si="1"/>
        <v>2.3E-2</v>
      </c>
      <c r="G11" s="24">
        <f t="shared" si="1"/>
        <v>3.3000000000000002E-2</v>
      </c>
    </row>
    <row r="12" spans="1:10" x14ac:dyDescent="0.25">
      <c r="A12" s="23" t="s">
        <v>108</v>
      </c>
      <c r="B12" s="24" t="s">
        <v>107</v>
      </c>
      <c r="C12" s="24">
        <v>1.9E-2</v>
      </c>
      <c r="D12" s="24">
        <v>0.02</v>
      </c>
      <c r="E12" s="24">
        <v>2.5999999999999999E-2</v>
      </c>
      <c r="F12" s="24">
        <v>2.3E-2</v>
      </c>
      <c r="G12" s="24">
        <v>3.3000000000000002E-2</v>
      </c>
    </row>
    <row r="13" spans="1:10" x14ac:dyDescent="0.25">
      <c r="A13" s="23" t="s">
        <v>109</v>
      </c>
      <c r="B13" s="24" t="s">
        <v>107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</row>
    <row r="14" spans="1:10" x14ac:dyDescent="0.25">
      <c r="A14" s="23" t="s">
        <v>110</v>
      </c>
      <c r="B14" s="24" t="s">
        <v>107</v>
      </c>
      <c r="C14" s="24">
        <v>1.1970000000000001</v>
      </c>
      <c r="D14" s="24">
        <v>1.4970000000000001</v>
      </c>
      <c r="E14" s="24">
        <v>1.1040000000000001</v>
      </c>
      <c r="F14" s="24">
        <v>1.397</v>
      </c>
      <c r="G14" s="24">
        <v>1.171</v>
      </c>
    </row>
    <row r="15" spans="1:10" x14ac:dyDescent="0.25">
      <c r="A15" s="406" t="s">
        <v>2138</v>
      </c>
      <c r="B15" s="407"/>
      <c r="C15" s="407"/>
      <c r="D15" s="407"/>
      <c r="E15" s="407"/>
      <c r="F15" s="407"/>
      <c r="G15" s="408"/>
    </row>
    <row r="16" spans="1:10" x14ac:dyDescent="0.25">
      <c r="A16" s="23" t="s">
        <v>111</v>
      </c>
      <c r="B16" s="24" t="s">
        <v>107</v>
      </c>
      <c r="C16" s="24">
        <v>8.3000000000000004E-2</v>
      </c>
      <c r="D16" s="24">
        <v>0.129</v>
      </c>
      <c r="E16" s="24">
        <v>0.11799999999999999</v>
      </c>
      <c r="F16" s="24">
        <v>5.0000000000000001E-3</v>
      </c>
      <c r="G16" s="24">
        <v>0.13800000000000001</v>
      </c>
    </row>
    <row r="17" spans="1:7" x14ac:dyDescent="0.25">
      <c r="A17" s="23" t="s">
        <v>106</v>
      </c>
      <c r="B17" s="24" t="s">
        <v>107</v>
      </c>
      <c r="C17" s="24">
        <f t="shared" ref="C17:G17" si="2">SUM(C18:C19)</f>
        <v>1.6E-2</v>
      </c>
      <c r="D17" s="24">
        <f t="shared" si="2"/>
        <v>1.7000000000000001E-2</v>
      </c>
      <c r="E17" s="24">
        <f t="shared" si="2"/>
        <v>3.3000000000000002E-2</v>
      </c>
      <c r="F17" s="24">
        <f t="shared" si="2"/>
        <v>2.0999999999999998E-2</v>
      </c>
      <c r="G17" s="24">
        <f t="shared" si="2"/>
        <v>1.2999999999999999E-2</v>
      </c>
    </row>
    <row r="18" spans="1:7" x14ac:dyDescent="0.25">
      <c r="A18" s="23" t="s">
        <v>108</v>
      </c>
      <c r="B18" s="24" t="s">
        <v>107</v>
      </c>
      <c r="C18" s="24">
        <v>1.6E-2</v>
      </c>
      <c r="D18" s="24">
        <v>1.7000000000000001E-2</v>
      </c>
      <c r="E18" s="24">
        <v>2.5000000000000001E-2</v>
      </c>
      <c r="F18" s="24">
        <v>1.2E-2</v>
      </c>
      <c r="G18" s="24">
        <v>1.2999999999999999E-2</v>
      </c>
    </row>
    <row r="19" spans="1:7" x14ac:dyDescent="0.25">
      <c r="A19" s="23" t="s">
        <v>109</v>
      </c>
      <c r="B19" s="24" t="s">
        <v>107</v>
      </c>
      <c r="C19" s="24">
        <v>0</v>
      </c>
      <c r="D19" s="24">
        <v>0</v>
      </c>
      <c r="E19" s="24">
        <v>8.0000000000000002E-3</v>
      </c>
      <c r="F19" s="24">
        <v>8.9999999999999993E-3</v>
      </c>
      <c r="G19" s="24">
        <v>0</v>
      </c>
    </row>
    <row r="20" spans="1:7" x14ac:dyDescent="0.25">
      <c r="A20" s="23" t="s">
        <v>110</v>
      </c>
      <c r="B20" s="24" t="s">
        <v>107</v>
      </c>
      <c r="C20" s="24">
        <v>1.1459999999999999</v>
      </c>
      <c r="D20" s="24">
        <v>0.83099999999999996</v>
      </c>
      <c r="E20" s="24">
        <v>0.874</v>
      </c>
      <c r="F20" s="24">
        <v>0.88400000000000001</v>
      </c>
      <c r="G20" s="24">
        <v>1.024</v>
      </c>
    </row>
    <row r="21" spans="1:7" x14ac:dyDescent="0.25">
      <c r="A21" s="406" t="s">
        <v>2139</v>
      </c>
      <c r="B21" s="407"/>
      <c r="C21" s="407"/>
      <c r="D21" s="407"/>
      <c r="E21" s="407"/>
      <c r="F21" s="407"/>
      <c r="G21" s="408"/>
    </row>
    <row r="22" spans="1:7" x14ac:dyDescent="0.25">
      <c r="A22" s="23" t="s">
        <v>111</v>
      </c>
      <c r="B22" s="24" t="s">
        <v>107</v>
      </c>
      <c r="C22" s="24">
        <v>0.33300000000000002</v>
      </c>
      <c r="D22" s="24">
        <v>4.7E-2</v>
      </c>
      <c r="E22" s="24">
        <v>6.3E-2</v>
      </c>
      <c r="F22" s="24">
        <v>-5.3999999999999999E-2</v>
      </c>
      <c r="G22" s="24">
        <v>0.13800000000000001</v>
      </c>
    </row>
    <row r="23" spans="1:7" x14ac:dyDescent="0.25">
      <c r="A23" s="23" t="s">
        <v>106</v>
      </c>
      <c r="B23" s="24" t="s">
        <v>107</v>
      </c>
      <c r="C23" s="24">
        <f t="shared" ref="C23:G23" si="3">SUM(C24:C25)</f>
        <v>0.47299999999999998</v>
      </c>
      <c r="D23" s="24">
        <f t="shared" si="3"/>
        <v>0.50900000000000001</v>
      </c>
      <c r="E23" s="24">
        <f t="shared" si="3"/>
        <v>0.3</v>
      </c>
      <c r="F23" s="24">
        <f t="shared" si="3"/>
        <v>0.503</v>
      </c>
      <c r="G23" s="24">
        <f t="shared" si="3"/>
        <v>0.41199999999999998</v>
      </c>
    </row>
    <row r="24" spans="1:7" x14ac:dyDescent="0.25">
      <c r="A24" s="23" t="s">
        <v>108</v>
      </c>
      <c r="B24" s="24" t="s">
        <v>107</v>
      </c>
      <c r="C24" s="24">
        <v>0.437</v>
      </c>
      <c r="D24" s="24">
        <v>0.41</v>
      </c>
      <c r="E24" s="24">
        <v>0.29399999999999998</v>
      </c>
      <c r="F24" s="275">
        <v>0.46</v>
      </c>
      <c r="G24" s="275">
        <v>0.41</v>
      </c>
    </row>
    <row r="25" spans="1:7" x14ac:dyDescent="0.25">
      <c r="A25" s="23" t="s">
        <v>109</v>
      </c>
      <c r="B25" s="24" t="s">
        <v>107</v>
      </c>
      <c r="C25" s="24">
        <v>3.5999999999999997E-2</v>
      </c>
      <c r="D25" s="24">
        <v>9.9000000000000005E-2</v>
      </c>
      <c r="E25" s="24">
        <v>6.0000000000000001E-3</v>
      </c>
      <c r="F25" s="275">
        <v>4.2999999999999997E-2</v>
      </c>
      <c r="G25" s="275">
        <v>2E-3</v>
      </c>
    </row>
    <row r="26" spans="1:7" x14ac:dyDescent="0.25">
      <c r="A26" s="23" t="s">
        <v>110</v>
      </c>
      <c r="B26" s="24" t="s">
        <v>107</v>
      </c>
      <c r="C26" s="24">
        <v>3.081</v>
      </c>
      <c r="D26" s="24">
        <v>3.0270000000000001</v>
      </c>
      <c r="E26" s="24">
        <v>2.8050000000000002</v>
      </c>
      <c r="F26" s="275">
        <v>2.988</v>
      </c>
      <c r="G26" s="275">
        <v>3.1179999999999999</v>
      </c>
    </row>
    <row r="27" spans="1:7" x14ac:dyDescent="0.25">
      <c r="A27" s="406" t="s">
        <v>2140</v>
      </c>
      <c r="B27" s="407"/>
      <c r="C27" s="407"/>
      <c r="D27" s="407"/>
      <c r="E27" s="407"/>
      <c r="F27" s="407"/>
      <c r="G27" s="408"/>
    </row>
    <row r="28" spans="1:7" x14ac:dyDescent="0.25">
      <c r="A28" s="23" t="s">
        <v>111</v>
      </c>
      <c r="B28" s="24" t="s">
        <v>107</v>
      </c>
      <c r="C28" s="24">
        <v>8.1000000000000003E-2</v>
      </c>
      <c r="D28" s="24">
        <v>6.3E-2</v>
      </c>
      <c r="E28" s="24">
        <v>4.4999999999999998E-2</v>
      </c>
      <c r="F28" s="275">
        <v>0.05</v>
      </c>
      <c r="G28" s="275">
        <v>4.1000000000000002E-2</v>
      </c>
    </row>
    <row r="29" spans="1:7" x14ac:dyDescent="0.25">
      <c r="A29" s="23" t="s">
        <v>106</v>
      </c>
      <c r="B29" s="24" t="s">
        <v>107</v>
      </c>
      <c r="C29" s="24">
        <f t="shared" ref="C29:G29" si="4">SUM(C30:C31)</f>
        <v>0.11</v>
      </c>
      <c r="D29" s="24">
        <f t="shared" si="4"/>
        <v>0.127</v>
      </c>
      <c r="E29" s="24">
        <f t="shared" si="4"/>
        <v>0.11700000000000001</v>
      </c>
      <c r="F29" s="24">
        <f t="shared" si="4"/>
        <v>4.1000000000000002E-2</v>
      </c>
      <c r="G29" s="24">
        <f t="shared" si="4"/>
        <v>7.1999999999999995E-2</v>
      </c>
    </row>
    <row r="30" spans="1:7" x14ac:dyDescent="0.25">
      <c r="A30" s="23" t="s">
        <v>108</v>
      </c>
      <c r="B30" s="24" t="s">
        <v>107</v>
      </c>
      <c r="C30" s="24">
        <v>0.11</v>
      </c>
      <c r="D30" s="24">
        <v>0.127</v>
      </c>
      <c r="E30" s="24">
        <v>0.11700000000000001</v>
      </c>
      <c r="F30" s="275">
        <v>4.1000000000000002E-2</v>
      </c>
      <c r="G30" s="275">
        <v>7.1999999999999995E-2</v>
      </c>
    </row>
    <row r="31" spans="1:7" x14ac:dyDescent="0.25">
      <c r="A31" s="23" t="s">
        <v>109</v>
      </c>
      <c r="B31" s="24" t="s">
        <v>107</v>
      </c>
      <c r="C31" s="24">
        <v>0</v>
      </c>
      <c r="D31" s="24">
        <v>0</v>
      </c>
      <c r="E31" s="24">
        <v>0</v>
      </c>
      <c r="F31" s="275">
        <v>0</v>
      </c>
      <c r="G31" s="275">
        <v>0</v>
      </c>
    </row>
    <row r="32" spans="1:7" x14ac:dyDescent="0.25">
      <c r="A32" s="23" t="s">
        <v>110</v>
      </c>
      <c r="B32" s="24" t="s">
        <v>107</v>
      </c>
      <c r="C32" s="24">
        <v>0.15</v>
      </c>
      <c r="D32" s="24">
        <v>5.0999999999999997E-2</v>
      </c>
      <c r="E32" s="24">
        <v>4.5999999999999999E-2</v>
      </c>
      <c r="F32" s="275">
        <v>3.0000000000000001E-3</v>
      </c>
      <c r="G32" s="275">
        <v>0</v>
      </c>
    </row>
    <row r="33" spans="1:7" x14ac:dyDescent="0.25">
      <c r="A33" s="406" t="s">
        <v>2141</v>
      </c>
      <c r="B33" s="407"/>
      <c r="C33" s="407"/>
      <c r="D33" s="407"/>
      <c r="E33" s="407"/>
      <c r="F33" s="407"/>
      <c r="G33" s="408"/>
    </row>
    <row r="34" spans="1:7" x14ac:dyDescent="0.25">
      <c r="A34" s="23" t="s">
        <v>111</v>
      </c>
      <c r="B34" s="24" t="s">
        <v>107</v>
      </c>
      <c r="C34" s="24">
        <v>1.2250000000000001</v>
      </c>
      <c r="D34" s="24">
        <v>1.5129999999999999</v>
      </c>
      <c r="E34" s="24">
        <v>0.76400000000000001</v>
      </c>
      <c r="F34" s="24">
        <v>0.59599999999999997</v>
      </c>
      <c r="G34" s="24">
        <v>0.85599999999999998</v>
      </c>
    </row>
    <row r="35" spans="1:7" x14ac:dyDescent="0.25">
      <c r="A35" s="23" t="s">
        <v>106</v>
      </c>
      <c r="B35" s="24" t="s">
        <v>107</v>
      </c>
      <c r="C35" s="24">
        <f t="shared" ref="C35:G35" si="5">SUM(C36:C37)</f>
        <v>0.34799999999999998</v>
      </c>
      <c r="D35" s="24">
        <f t="shared" si="5"/>
        <v>0.34799999999999998</v>
      </c>
      <c r="E35" s="24">
        <f t="shared" si="5"/>
        <v>0.34499999999999997</v>
      </c>
      <c r="F35" s="24">
        <f t="shared" si="5"/>
        <v>0.34700000000000003</v>
      </c>
      <c r="G35" s="24">
        <f t="shared" si="5"/>
        <v>0.34100000000000003</v>
      </c>
    </row>
    <row r="36" spans="1:7" x14ac:dyDescent="0.25">
      <c r="A36" s="23" t="s">
        <v>108</v>
      </c>
      <c r="B36" s="24" t="s">
        <v>107</v>
      </c>
      <c r="C36" s="24">
        <v>0.34799999999999998</v>
      </c>
      <c r="D36" s="24">
        <v>0.34799999999999998</v>
      </c>
      <c r="E36" s="24">
        <v>0.34499999999999997</v>
      </c>
      <c r="F36" s="24">
        <v>0.31900000000000001</v>
      </c>
      <c r="G36" s="24">
        <v>0.34100000000000003</v>
      </c>
    </row>
    <row r="37" spans="1:7" x14ac:dyDescent="0.25">
      <c r="A37" s="23" t="s">
        <v>109</v>
      </c>
      <c r="B37" s="24" t="s">
        <v>107</v>
      </c>
      <c r="C37" s="24">
        <v>0</v>
      </c>
      <c r="D37" s="24">
        <v>0</v>
      </c>
      <c r="E37" s="24">
        <v>0</v>
      </c>
      <c r="F37" s="24">
        <v>2.8000000000000001E-2</v>
      </c>
      <c r="G37" s="24">
        <v>0</v>
      </c>
    </row>
    <row r="38" spans="1:7" x14ac:dyDescent="0.25">
      <c r="A38" s="23" t="s">
        <v>110</v>
      </c>
      <c r="B38" s="24" t="s">
        <v>107</v>
      </c>
      <c r="C38" s="24">
        <v>20.024999999999999</v>
      </c>
      <c r="D38" s="24">
        <v>17.643000000000001</v>
      </c>
      <c r="E38" s="275">
        <v>18.97</v>
      </c>
      <c r="F38" s="24">
        <v>18.800999999999998</v>
      </c>
      <c r="G38" s="24">
        <v>19.077999999999999</v>
      </c>
    </row>
    <row r="39" spans="1:7" x14ac:dyDescent="0.25">
      <c r="A39" s="406" t="s">
        <v>2142</v>
      </c>
      <c r="B39" s="407"/>
      <c r="C39" s="407"/>
      <c r="D39" s="407"/>
      <c r="E39" s="407"/>
      <c r="F39" s="407"/>
      <c r="G39" s="408"/>
    </row>
    <row r="40" spans="1:7" x14ac:dyDescent="0.25">
      <c r="A40" s="23" t="s">
        <v>111</v>
      </c>
      <c r="B40" s="24" t="s">
        <v>107</v>
      </c>
      <c r="C40" s="24">
        <v>1.212</v>
      </c>
      <c r="D40" s="275">
        <v>1.22</v>
      </c>
      <c r="E40" s="24">
        <v>1.2210000000000001</v>
      </c>
      <c r="F40" s="24">
        <v>0.88800000000000001</v>
      </c>
      <c r="G40" s="24">
        <v>1.304</v>
      </c>
    </row>
    <row r="41" spans="1:7" x14ac:dyDescent="0.25">
      <c r="A41" s="23" t="s">
        <v>106</v>
      </c>
      <c r="B41" s="24" t="s">
        <v>107</v>
      </c>
      <c r="C41" s="24">
        <f t="shared" ref="C41:G41" si="6">SUM(C42:C43)</f>
        <v>10.731999999999999</v>
      </c>
      <c r="D41" s="24">
        <f t="shared" si="6"/>
        <v>8.5960000000000001</v>
      </c>
      <c r="E41" s="24">
        <f t="shared" si="6"/>
        <v>9.52</v>
      </c>
      <c r="F41" s="24">
        <f t="shared" si="6"/>
        <v>9.2690000000000001</v>
      </c>
      <c r="G41" s="24">
        <f t="shared" si="6"/>
        <v>9.6210000000000004</v>
      </c>
    </row>
    <row r="42" spans="1:7" x14ac:dyDescent="0.25">
      <c r="A42" s="23" t="s">
        <v>108</v>
      </c>
      <c r="B42" s="24" t="s">
        <v>107</v>
      </c>
      <c r="C42" s="24">
        <v>10.417999999999999</v>
      </c>
      <c r="D42" s="24">
        <v>8.3290000000000006</v>
      </c>
      <c r="E42" s="24">
        <v>8.1289999999999996</v>
      </c>
      <c r="F42" s="24">
        <v>7.7969999999999997</v>
      </c>
      <c r="G42" s="24">
        <v>8.3030000000000008</v>
      </c>
    </row>
    <row r="43" spans="1:7" x14ac:dyDescent="0.25">
      <c r="A43" s="23" t="s">
        <v>109</v>
      </c>
      <c r="B43" s="24" t="s">
        <v>107</v>
      </c>
      <c r="C43" s="24">
        <v>0.314</v>
      </c>
      <c r="D43" s="24">
        <v>0.26700000000000002</v>
      </c>
      <c r="E43" s="24">
        <v>1.391</v>
      </c>
      <c r="F43" s="24">
        <v>1.472</v>
      </c>
      <c r="G43" s="24">
        <v>1.3180000000000001</v>
      </c>
    </row>
    <row r="44" spans="1:7" x14ac:dyDescent="0.25">
      <c r="A44" s="23" t="s">
        <v>110</v>
      </c>
      <c r="B44" s="24" t="s">
        <v>107</v>
      </c>
      <c r="C44" s="24">
        <v>10.023</v>
      </c>
      <c r="D44" s="24">
        <v>8.0570000000000004</v>
      </c>
      <c r="E44" s="275">
        <v>11.18</v>
      </c>
      <c r="F44" s="24">
        <v>5.8529999999999998</v>
      </c>
      <c r="G44" s="24">
        <v>8.4719999999999995</v>
      </c>
    </row>
    <row r="45" spans="1:7" x14ac:dyDescent="0.25">
      <c r="A45" s="406" t="s">
        <v>2143</v>
      </c>
      <c r="B45" s="407"/>
      <c r="C45" s="407"/>
      <c r="D45" s="407"/>
      <c r="E45" s="407"/>
      <c r="F45" s="407"/>
      <c r="G45" s="408"/>
    </row>
    <row r="46" spans="1:7" x14ac:dyDescent="0.25">
      <c r="A46" s="23" t="s">
        <v>111</v>
      </c>
      <c r="B46" s="24" t="s">
        <v>107</v>
      </c>
      <c r="C46" s="24">
        <v>0.126</v>
      </c>
      <c r="D46" s="24">
        <v>0.14799999999999999</v>
      </c>
      <c r="E46" s="24">
        <v>0.14399999999999999</v>
      </c>
      <c r="F46" s="275">
        <v>7.4999999999999997E-2</v>
      </c>
      <c r="G46" s="275">
        <v>0.13300000000000001</v>
      </c>
    </row>
    <row r="47" spans="1:7" x14ac:dyDescent="0.25">
      <c r="A47" s="23" t="s">
        <v>106</v>
      </c>
      <c r="B47" s="24" t="s">
        <v>107</v>
      </c>
      <c r="C47" s="24">
        <f t="shared" ref="C47:G47" si="7">SUM(C48:C49)</f>
        <v>8.9999999999999993E-3</v>
      </c>
      <c r="D47" s="24">
        <f t="shared" si="7"/>
        <v>2.4E-2</v>
      </c>
      <c r="E47" s="24">
        <f t="shared" si="7"/>
        <v>0.16900000000000001</v>
      </c>
      <c r="F47" s="24">
        <f t="shared" si="7"/>
        <v>6.6000000000000003E-2</v>
      </c>
      <c r="G47" s="24">
        <f t="shared" si="7"/>
        <v>3.9E-2</v>
      </c>
    </row>
    <row r="48" spans="1:7" x14ac:dyDescent="0.25">
      <c r="A48" s="23" t="s">
        <v>108</v>
      </c>
      <c r="B48" s="24" t="s">
        <v>107</v>
      </c>
      <c r="C48" s="24">
        <v>8.9999999999999993E-3</v>
      </c>
      <c r="D48" s="24">
        <v>2.4E-2</v>
      </c>
      <c r="E48" s="24">
        <v>0.16900000000000001</v>
      </c>
      <c r="F48" s="275">
        <v>6.6000000000000003E-2</v>
      </c>
      <c r="G48" s="275">
        <v>3.9E-2</v>
      </c>
    </row>
    <row r="49" spans="1:7" x14ac:dyDescent="0.25">
      <c r="A49" s="23" t="s">
        <v>109</v>
      </c>
      <c r="B49" s="24" t="s">
        <v>107</v>
      </c>
      <c r="C49" s="24">
        <v>0</v>
      </c>
      <c r="D49" s="24">
        <v>0</v>
      </c>
      <c r="E49" s="24">
        <v>0</v>
      </c>
      <c r="F49" s="275">
        <v>0</v>
      </c>
      <c r="G49" s="275">
        <v>0</v>
      </c>
    </row>
    <row r="50" spans="1:7" x14ac:dyDescent="0.25">
      <c r="A50" s="23" t="s">
        <v>110</v>
      </c>
      <c r="B50" s="24" t="s">
        <v>107</v>
      </c>
      <c r="C50" s="24">
        <v>1.4530000000000001</v>
      </c>
      <c r="D50" s="24">
        <v>1.619</v>
      </c>
      <c r="E50" s="24">
        <v>1.228</v>
      </c>
      <c r="F50" s="275">
        <v>0.67900000000000005</v>
      </c>
      <c r="G50" s="275">
        <v>0.94099999999999995</v>
      </c>
    </row>
    <row r="51" spans="1:7" x14ac:dyDescent="0.25">
      <c r="A51" s="406" t="s">
        <v>2144</v>
      </c>
      <c r="B51" s="407"/>
      <c r="C51" s="407"/>
      <c r="D51" s="407"/>
      <c r="E51" s="407"/>
      <c r="F51" s="407"/>
      <c r="G51" s="408"/>
    </row>
    <row r="52" spans="1:7" x14ac:dyDescent="0.25">
      <c r="A52" s="23" t="s">
        <v>111</v>
      </c>
      <c r="B52" s="24" t="s">
        <v>107</v>
      </c>
      <c r="C52" s="24">
        <v>0.23300000000000001</v>
      </c>
      <c r="D52" s="275">
        <v>0.06</v>
      </c>
      <c r="E52" s="24">
        <v>4.8000000000000001E-2</v>
      </c>
      <c r="F52" s="24">
        <v>5.1999999999999998E-2</v>
      </c>
      <c r="G52" s="24">
        <v>8.2000000000000003E-2</v>
      </c>
    </row>
    <row r="53" spans="1:7" x14ac:dyDescent="0.25">
      <c r="A53" s="23" t="s">
        <v>106</v>
      </c>
      <c r="B53" s="24" t="s">
        <v>107</v>
      </c>
      <c r="C53" s="24">
        <f t="shared" ref="C53:G53" si="8">SUM(C54:C55)</f>
        <v>4.2999999999999997E-2</v>
      </c>
      <c r="D53" s="24">
        <f t="shared" si="8"/>
        <v>1.0999999999999999E-2</v>
      </c>
      <c r="E53" s="24">
        <f t="shared" si="8"/>
        <v>2.5000000000000001E-2</v>
      </c>
      <c r="F53" s="24">
        <f t="shared" si="8"/>
        <v>0.02</v>
      </c>
      <c r="G53" s="24">
        <f t="shared" si="8"/>
        <v>1.7000000000000001E-2</v>
      </c>
    </row>
    <row r="54" spans="1:7" x14ac:dyDescent="0.25">
      <c r="A54" s="23" t="s">
        <v>108</v>
      </c>
      <c r="B54" s="24" t="s">
        <v>107</v>
      </c>
      <c r="C54" s="24">
        <v>4.2999999999999997E-2</v>
      </c>
      <c r="D54" s="24">
        <v>1.0999999999999999E-2</v>
      </c>
      <c r="E54" s="24">
        <v>2.5000000000000001E-2</v>
      </c>
      <c r="F54" s="275">
        <v>0.02</v>
      </c>
      <c r="G54" s="275">
        <v>1.7000000000000001E-2</v>
      </c>
    </row>
    <row r="55" spans="1:7" x14ac:dyDescent="0.25">
      <c r="A55" s="23" t="s">
        <v>109</v>
      </c>
      <c r="B55" s="24" t="s">
        <v>107</v>
      </c>
      <c r="C55" s="24">
        <v>0</v>
      </c>
      <c r="D55" s="24">
        <v>0</v>
      </c>
      <c r="E55" s="24">
        <v>0</v>
      </c>
      <c r="F55" s="275">
        <v>0</v>
      </c>
      <c r="G55" s="275">
        <v>0</v>
      </c>
    </row>
    <row r="56" spans="1:7" x14ac:dyDescent="0.25">
      <c r="A56" s="23" t="s">
        <v>110</v>
      </c>
      <c r="B56" s="24" t="s">
        <v>107</v>
      </c>
      <c r="C56" s="24">
        <v>1.034</v>
      </c>
      <c r="D56" s="24">
        <v>1.0489999999999999</v>
      </c>
      <c r="E56" s="24">
        <v>0.96</v>
      </c>
      <c r="F56" s="275">
        <v>0.95299999999999996</v>
      </c>
      <c r="G56" s="275">
        <v>1.0509999999999999</v>
      </c>
    </row>
    <row r="57" spans="1:7" x14ac:dyDescent="0.25">
      <c r="A57" s="406" t="s">
        <v>2145</v>
      </c>
      <c r="B57" s="407"/>
      <c r="C57" s="407"/>
      <c r="D57" s="407"/>
      <c r="E57" s="407"/>
      <c r="F57" s="407"/>
      <c r="G57" s="408"/>
    </row>
    <row r="58" spans="1:7" x14ac:dyDescent="0.25">
      <c r="A58" s="23" t="s">
        <v>111</v>
      </c>
      <c r="B58" s="24" t="s">
        <v>107</v>
      </c>
      <c r="C58" s="24">
        <v>0.156</v>
      </c>
      <c r="D58" s="24">
        <v>0.20599999999999999</v>
      </c>
      <c r="E58" s="24">
        <v>0.20399999999999999</v>
      </c>
      <c r="F58" s="275">
        <v>0.15</v>
      </c>
      <c r="G58" s="275">
        <v>0.1</v>
      </c>
    </row>
    <row r="59" spans="1:7" x14ac:dyDescent="0.25">
      <c r="A59" s="23" t="s">
        <v>106</v>
      </c>
      <c r="B59" s="24" t="s">
        <v>107</v>
      </c>
      <c r="C59" s="24">
        <f t="shared" ref="C59:G59" si="9">SUM(C60:C61)</f>
        <v>8.4000000000000005E-2</v>
      </c>
      <c r="D59" s="24">
        <f t="shared" si="9"/>
        <v>5.7000000000000002E-2</v>
      </c>
      <c r="E59" s="24">
        <f t="shared" si="9"/>
        <v>4.9000000000000002E-2</v>
      </c>
      <c r="F59" s="24">
        <f t="shared" si="9"/>
        <v>7.9000000000000001E-2</v>
      </c>
      <c r="G59" s="24">
        <f t="shared" si="9"/>
        <v>0.111</v>
      </c>
    </row>
    <row r="60" spans="1:7" x14ac:dyDescent="0.25">
      <c r="A60" s="23" t="s">
        <v>108</v>
      </c>
      <c r="B60" s="24" t="s">
        <v>107</v>
      </c>
      <c r="C60" s="24">
        <v>8.1000000000000003E-2</v>
      </c>
      <c r="D60" s="24">
        <v>5.7000000000000002E-2</v>
      </c>
      <c r="E60" s="24">
        <v>4.9000000000000002E-2</v>
      </c>
      <c r="F60" s="275">
        <v>7.9000000000000001E-2</v>
      </c>
      <c r="G60" s="275">
        <v>0.111</v>
      </c>
    </row>
    <row r="61" spans="1:7" x14ac:dyDescent="0.25">
      <c r="A61" s="23" t="s">
        <v>109</v>
      </c>
      <c r="B61" s="24" t="s">
        <v>107</v>
      </c>
      <c r="C61" s="24">
        <v>3.0000000000000001E-3</v>
      </c>
      <c r="D61" s="24">
        <v>0</v>
      </c>
      <c r="E61" s="24">
        <v>0</v>
      </c>
      <c r="F61" s="275">
        <v>0</v>
      </c>
      <c r="G61" s="275">
        <v>0</v>
      </c>
    </row>
    <row r="62" spans="1:7" x14ac:dyDescent="0.25">
      <c r="A62" s="23" t="s">
        <v>110</v>
      </c>
      <c r="B62" s="24" t="s">
        <v>107</v>
      </c>
      <c r="C62" s="275">
        <v>1.75</v>
      </c>
      <c r="D62" s="275">
        <v>1.51</v>
      </c>
      <c r="E62" s="24">
        <v>1.5549999999999999</v>
      </c>
      <c r="F62" s="275">
        <v>1.2370000000000001</v>
      </c>
      <c r="G62" s="275">
        <v>1.3779999999999999</v>
      </c>
    </row>
    <row r="63" spans="1:7" x14ac:dyDescent="0.25">
      <c r="A63" s="406" t="s">
        <v>2146</v>
      </c>
      <c r="B63" s="407"/>
      <c r="C63" s="407"/>
      <c r="D63" s="407"/>
      <c r="E63" s="407"/>
      <c r="F63" s="407"/>
      <c r="G63" s="408"/>
    </row>
    <row r="64" spans="1:7" x14ac:dyDescent="0.25">
      <c r="A64" s="23" t="s">
        <v>111</v>
      </c>
      <c r="B64" s="24" t="s">
        <v>107</v>
      </c>
      <c r="C64" s="275">
        <v>0.65</v>
      </c>
      <c r="D64" s="24">
        <v>0.189</v>
      </c>
      <c r="E64" s="24">
        <v>0.372</v>
      </c>
      <c r="F64" s="24">
        <v>0.115</v>
      </c>
      <c r="G64" s="24">
        <v>0.47499999999999998</v>
      </c>
    </row>
    <row r="65" spans="1:7" x14ac:dyDescent="0.25">
      <c r="A65" s="23" t="s">
        <v>106</v>
      </c>
      <c r="B65" s="24" t="s">
        <v>107</v>
      </c>
      <c r="C65" s="24">
        <f t="shared" ref="C65:G65" si="10">SUM(C66:C67)</f>
        <v>0.252</v>
      </c>
      <c r="D65" s="24">
        <f t="shared" si="10"/>
        <v>0.23400000000000001</v>
      </c>
      <c r="E65" s="24">
        <f t="shared" si="10"/>
        <v>0.20899999999999999</v>
      </c>
      <c r="F65" s="24">
        <f t="shared" si="10"/>
        <v>0.34800000000000003</v>
      </c>
      <c r="G65" s="24">
        <f t="shared" si="10"/>
        <v>0.255</v>
      </c>
    </row>
    <row r="66" spans="1:7" x14ac:dyDescent="0.25">
      <c r="A66" s="23" t="s">
        <v>108</v>
      </c>
      <c r="B66" s="24" t="s">
        <v>107</v>
      </c>
      <c r="C66" s="24">
        <v>0.252</v>
      </c>
      <c r="D66" s="24">
        <v>0.23400000000000001</v>
      </c>
      <c r="E66" s="24">
        <v>0.20899999999999999</v>
      </c>
      <c r="F66" s="24">
        <v>0.33400000000000002</v>
      </c>
      <c r="G66" s="24">
        <v>0.255</v>
      </c>
    </row>
    <row r="67" spans="1:7" x14ac:dyDescent="0.25">
      <c r="A67" s="23" t="s">
        <v>109</v>
      </c>
      <c r="B67" s="24" t="s">
        <v>107</v>
      </c>
      <c r="C67" s="24">
        <v>0</v>
      </c>
      <c r="D67" s="24">
        <v>0</v>
      </c>
      <c r="E67" s="24">
        <v>0</v>
      </c>
      <c r="F67" s="24">
        <v>1.4E-2</v>
      </c>
      <c r="G67" s="24">
        <v>0</v>
      </c>
    </row>
    <row r="68" spans="1:7" x14ac:dyDescent="0.25">
      <c r="A68" s="23" t="s">
        <v>110</v>
      </c>
      <c r="B68" s="24" t="s">
        <v>107</v>
      </c>
      <c r="C68" s="275">
        <v>36.56</v>
      </c>
      <c r="D68" s="24">
        <v>35.655000000000001</v>
      </c>
      <c r="E68" s="24">
        <v>35.692</v>
      </c>
      <c r="F68" s="24">
        <v>35.530999999999999</v>
      </c>
      <c r="G68" s="24">
        <v>33.395000000000003</v>
      </c>
    </row>
    <row r="69" spans="1:7" x14ac:dyDescent="0.25">
      <c r="A69" s="406" t="s">
        <v>2147</v>
      </c>
      <c r="B69" s="407"/>
      <c r="C69" s="407"/>
      <c r="D69" s="407"/>
      <c r="E69" s="407"/>
      <c r="F69" s="407"/>
      <c r="G69" s="408"/>
    </row>
    <row r="70" spans="1:7" x14ac:dyDescent="0.25">
      <c r="A70" s="23" t="s">
        <v>111</v>
      </c>
      <c r="B70" s="24" t="s">
        <v>107</v>
      </c>
      <c r="C70" s="24">
        <v>0.92200000000000004</v>
      </c>
      <c r="D70" s="24">
        <v>0.45300000000000001</v>
      </c>
      <c r="E70" s="24">
        <v>0.58799999999999997</v>
      </c>
      <c r="F70" s="275">
        <v>0.54</v>
      </c>
      <c r="G70" s="275">
        <v>0.747</v>
      </c>
    </row>
    <row r="71" spans="1:7" x14ac:dyDescent="0.25">
      <c r="A71" s="23" t="s">
        <v>106</v>
      </c>
      <c r="B71" s="24" t="s">
        <v>107</v>
      </c>
      <c r="C71" s="24">
        <f t="shared" ref="C71:G71" si="11">SUM(C72:C73)</f>
        <v>1.046</v>
      </c>
      <c r="D71" s="24">
        <f t="shared" si="11"/>
        <v>1.786</v>
      </c>
      <c r="E71" s="24">
        <f t="shared" si="11"/>
        <v>1.3220000000000001</v>
      </c>
      <c r="F71" s="24">
        <f t="shared" si="11"/>
        <v>1.496</v>
      </c>
      <c r="G71" s="24">
        <f t="shared" si="11"/>
        <v>1.65</v>
      </c>
    </row>
    <row r="72" spans="1:7" x14ac:dyDescent="0.25">
      <c r="A72" s="23" t="s">
        <v>108</v>
      </c>
      <c r="B72" s="24" t="s">
        <v>107</v>
      </c>
      <c r="C72" s="24">
        <v>1.014</v>
      </c>
      <c r="D72" s="24">
        <v>1.341</v>
      </c>
      <c r="E72" s="24">
        <v>1.296</v>
      </c>
      <c r="F72" s="24">
        <v>1.325</v>
      </c>
      <c r="G72" s="24">
        <v>1.627</v>
      </c>
    </row>
    <row r="73" spans="1:7" x14ac:dyDescent="0.25">
      <c r="A73" s="23" t="s">
        <v>109</v>
      </c>
      <c r="B73" s="24" t="s">
        <v>107</v>
      </c>
      <c r="C73" s="24">
        <v>3.2000000000000001E-2</v>
      </c>
      <c r="D73" s="24">
        <v>0.44500000000000001</v>
      </c>
      <c r="E73" s="24">
        <v>2.5999999999999999E-2</v>
      </c>
      <c r="F73" s="24">
        <v>0.17100000000000001</v>
      </c>
      <c r="G73" s="24">
        <v>2.3E-2</v>
      </c>
    </row>
    <row r="74" spans="1:7" x14ac:dyDescent="0.25">
      <c r="A74" s="23" t="s">
        <v>110</v>
      </c>
      <c r="B74" s="24" t="s">
        <v>107</v>
      </c>
      <c r="C74" s="24">
        <v>29.111999999999998</v>
      </c>
      <c r="D74" s="24">
        <v>27.506</v>
      </c>
      <c r="E74" s="24">
        <v>26.975000000000001</v>
      </c>
      <c r="F74" s="24">
        <v>26.533999999999999</v>
      </c>
      <c r="G74" s="24">
        <v>24.992999999999999</v>
      </c>
    </row>
    <row r="75" spans="1:7" x14ac:dyDescent="0.25">
      <c r="A75" s="406" t="s">
        <v>2148</v>
      </c>
      <c r="B75" s="407"/>
      <c r="C75" s="407"/>
      <c r="D75" s="407"/>
      <c r="E75" s="407"/>
      <c r="F75" s="407"/>
      <c r="G75" s="408"/>
    </row>
    <row r="76" spans="1:7" x14ac:dyDescent="0.25">
      <c r="A76" s="23" t="s">
        <v>111</v>
      </c>
      <c r="B76" s="24" t="s">
        <v>107</v>
      </c>
      <c r="C76" s="24">
        <v>0.06</v>
      </c>
      <c r="D76" s="24">
        <v>6.5000000000000002E-2</v>
      </c>
      <c r="E76" s="24">
        <v>0.14699999999999999</v>
      </c>
      <c r="F76" s="24">
        <v>9.0999999999999998E-2</v>
      </c>
      <c r="G76" s="24">
        <v>0.124</v>
      </c>
    </row>
    <row r="77" spans="1:7" x14ac:dyDescent="0.25">
      <c r="A77" s="23" t="s">
        <v>106</v>
      </c>
      <c r="B77" s="24" t="s">
        <v>107</v>
      </c>
      <c r="C77" s="24">
        <f t="shared" ref="C77:G77" si="12">SUM(C78:C79)</f>
        <v>0</v>
      </c>
      <c r="D77" s="24">
        <f t="shared" si="12"/>
        <v>0.121</v>
      </c>
      <c r="E77" s="24">
        <f t="shared" si="12"/>
        <v>0.26400000000000001</v>
      </c>
      <c r="F77" s="24">
        <f t="shared" si="12"/>
        <v>0.47199999999999998</v>
      </c>
      <c r="G77" s="24">
        <f t="shared" si="12"/>
        <v>0.41799999999999998</v>
      </c>
    </row>
    <row r="78" spans="1:7" x14ac:dyDescent="0.25">
      <c r="A78" s="23" t="s">
        <v>108</v>
      </c>
      <c r="B78" s="24" t="s">
        <v>107</v>
      </c>
      <c r="C78" s="24">
        <v>0</v>
      </c>
      <c r="D78" s="24">
        <v>0.121</v>
      </c>
      <c r="E78" s="24">
        <v>0.218</v>
      </c>
      <c r="F78" s="24">
        <v>0.41799999999999998</v>
      </c>
      <c r="G78" s="24">
        <v>0.40699999999999997</v>
      </c>
    </row>
    <row r="79" spans="1:7" x14ac:dyDescent="0.25">
      <c r="A79" s="23" t="s">
        <v>109</v>
      </c>
      <c r="B79" s="24" t="s">
        <v>107</v>
      </c>
      <c r="C79" s="24">
        <v>0</v>
      </c>
      <c r="D79" s="24">
        <v>0</v>
      </c>
      <c r="E79" s="24">
        <v>4.5999999999999999E-2</v>
      </c>
      <c r="F79" s="24">
        <v>5.3999999999999999E-2</v>
      </c>
      <c r="G79" s="24">
        <v>1.0999999999999999E-2</v>
      </c>
    </row>
    <row r="80" spans="1:7" x14ac:dyDescent="0.25">
      <c r="A80" s="23" t="s">
        <v>110</v>
      </c>
      <c r="B80" s="24" t="s">
        <v>107</v>
      </c>
      <c r="C80" s="275">
        <v>33.53</v>
      </c>
      <c r="D80" s="24">
        <v>31.774000000000001</v>
      </c>
      <c r="E80" s="24">
        <v>31.774999999999999</v>
      </c>
      <c r="F80" s="24">
        <v>27.928999999999998</v>
      </c>
      <c r="G80" s="24">
        <v>28.678999999999998</v>
      </c>
    </row>
    <row r="81" spans="1:7" x14ac:dyDescent="0.25">
      <c r="A81" s="406" t="s">
        <v>2149</v>
      </c>
      <c r="B81" s="407"/>
      <c r="C81" s="407"/>
      <c r="D81" s="407"/>
      <c r="E81" s="407"/>
      <c r="F81" s="407"/>
      <c r="G81" s="408"/>
    </row>
    <row r="82" spans="1:7" x14ac:dyDescent="0.25">
      <c r="A82" s="23" t="s">
        <v>111</v>
      </c>
      <c r="B82" s="24" t="s">
        <v>107</v>
      </c>
      <c r="C82" s="24">
        <v>24.13</v>
      </c>
      <c r="D82" s="24">
        <v>25.670999999999999</v>
      </c>
      <c r="E82" s="24">
        <v>21.297000000000001</v>
      </c>
      <c r="F82" s="24">
        <v>14.848000000000001</v>
      </c>
      <c r="G82" s="24">
        <v>17.440000000000001</v>
      </c>
    </row>
    <row r="83" spans="1:7" x14ac:dyDescent="0.25">
      <c r="A83" s="23" t="s">
        <v>106</v>
      </c>
      <c r="B83" s="24" t="s">
        <v>107</v>
      </c>
      <c r="C83" s="24">
        <f t="shared" ref="C83:G83" si="13">SUM(C84:C85)</f>
        <v>21.885000000000002</v>
      </c>
      <c r="D83" s="24">
        <f t="shared" si="13"/>
        <v>22.901</v>
      </c>
      <c r="E83" s="24">
        <f t="shared" si="13"/>
        <v>21.416</v>
      </c>
      <c r="F83" s="24">
        <f t="shared" si="13"/>
        <v>22.896999999999998</v>
      </c>
      <c r="G83" s="24">
        <f t="shared" si="13"/>
        <v>22.582999999999998</v>
      </c>
    </row>
    <row r="84" spans="1:7" x14ac:dyDescent="0.25">
      <c r="A84" s="23" t="s">
        <v>108</v>
      </c>
      <c r="B84" s="24" t="s">
        <v>107</v>
      </c>
      <c r="C84" s="24">
        <v>21.492000000000001</v>
      </c>
      <c r="D84" s="24">
        <v>22.245999999999999</v>
      </c>
      <c r="E84" s="24">
        <v>20.061</v>
      </c>
      <c r="F84" s="24">
        <v>19.588999999999999</v>
      </c>
      <c r="G84" s="24">
        <v>21.321999999999999</v>
      </c>
    </row>
    <row r="85" spans="1:7" x14ac:dyDescent="0.25">
      <c r="A85" s="23" t="s">
        <v>109</v>
      </c>
      <c r="B85" s="24" t="s">
        <v>107</v>
      </c>
      <c r="C85" s="24">
        <v>0.39300000000000002</v>
      </c>
      <c r="D85" s="24">
        <v>0.65500000000000003</v>
      </c>
      <c r="E85" s="24">
        <v>1.355</v>
      </c>
      <c r="F85" s="24">
        <v>3.3079999999999998</v>
      </c>
      <c r="G85" s="24">
        <v>1.2609999999999999</v>
      </c>
    </row>
    <row r="86" spans="1:7" x14ac:dyDescent="0.25">
      <c r="A86" s="23" t="s">
        <v>110</v>
      </c>
      <c r="B86" s="24" t="s">
        <v>107</v>
      </c>
      <c r="C86" s="24">
        <v>211.89500000000001</v>
      </c>
      <c r="D86" s="24">
        <v>189.88</v>
      </c>
      <c r="E86" s="24">
        <v>205.63900000000001</v>
      </c>
      <c r="F86" s="275">
        <v>201.59</v>
      </c>
      <c r="G86" s="275">
        <v>179.941</v>
      </c>
    </row>
    <row r="87" spans="1:7" x14ac:dyDescent="0.25">
      <c r="A87" s="406" t="s">
        <v>2150</v>
      </c>
      <c r="B87" s="407"/>
      <c r="C87" s="407"/>
      <c r="D87" s="407"/>
      <c r="E87" s="407"/>
      <c r="F87" s="407"/>
      <c r="G87" s="408"/>
    </row>
    <row r="88" spans="1:7" x14ac:dyDescent="0.25">
      <c r="A88" s="23" t="s">
        <v>111</v>
      </c>
      <c r="B88" s="24" t="s">
        <v>107</v>
      </c>
      <c r="C88" s="24">
        <v>4.0000000000000001E-3</v>
      </c>
      <c r="D88" s="24">
        <v>0</v>
      </c>
      <c r="E88" s="24">
        <v>3.0000000000000001E-3</v>
      </c>
      <c r="F88" s="24">
        <v>8.9999999999999993E-3</v>
      </c>
      <c r="G88" s="24">
        <v>2E-3</v>
      </c>
    </row>
    <row r="89" spans="1:7" x14ac:dyDescent="0.25">
      <c r="A89" s="23" t="s">
        <v>106</v>
      </c>
      <c r="B89" s="24" t="s">
        <v>107</v>
      </c>
      <c r="C89" s="24">
        <f t="shared" ref="C89:G89" si="14">SUM(C90:C91)</f>
        <v>0</v>
      </c>
      <c r="D89" s="24">
        <f t="shared" si="14"/>
        <v>0</v>
      </c>
      <c r="E89" s="24">
        <f t="shared" si="14"/>
        <v>1E-3</v>
      </c>
      <c r="F89" s="24">
        <f t="shared" si="14"/>
        <v>0</v>
      </c>
      <c r="G89" s="24">
        <f t="shared" si="14"/>
        <v>2E-3</v>
      </c>
    </row>
    <row r="90" spans="1:7" x14ac:dyDescent="0.25">
      <c r="A90" s="23" t="s">
        <v>108</v>
      </c>
      <c r="B90" s="24" t="s">
        <v>107</v>
      </c>
      <c r="C90" s="24">
        <v>0</v>
      </c>
      <c r="D90" s="24">
        <v>0</v>
      </c>
      <c r="E90" s="24">
        <v>1E-3</v>
      </c>
      <c r="F90" s="24">
        <v>0</v>
      </c>
      <c r="G90" s="24">
        <v>2E-3</v>
      </c>
    </row>
    <row r="91" spans="1:7" x14ac:dyDescent="0.25">
      <c r="A91" s="23" t="s">
        <v>109</v>
      </c>
      <c r="B91" s="24" t="s">
        <v>107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</row>
    <row r="92" spans="1:7" x14ac:dyDescent="0.25">
      <c r="A92" s="23" t="s">
        <v>110</v>
      </c>
      <c r="B92" s="24" t="s">
        <v>107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</row>
    <row r="93" spans="1:7" x14ac:dyDescent="0.25">
      <c r="A93" s="406" t="s">
        <v>2151</v>
      </c>
      <c r="B93" s="407"/>
      <c r="C93" s="407"/>
      <c r="D93" s="407"/>
      <c r="E93" s="407"/>
      <c r="F93" s="407"/>
      <c r="G93" s="408"/>
    </row>
    <row r="94" spans="1:7" x14ac:dyDescent="0.25">
      <c r="A94" s="23" t="s">
        <v>111</v>
      </c>
      <c r="B94" s="24" t="s">
        <v>107</v>
      </c>
      <c r="C94" s="24">
        <v>2.1000000000000001E-2</v>
      </c>
      <c r="D94" s="24">
        <v>2.5000000000000001E-2</v>
      </c>
      <c r="E94" s="24">
        <v>6.0000000000000001E-3</v>
      </c>
      <c r="F94" s="24">
        <v>1.6E-2</v>
      </c>
      <c r="G94" s="24">
        <v>0.124</v>
      </c>
    </row>
    <row r="95" spans="1:7" x14ac:dyDescent="0.25">
      <c r="A95" s="23" t="s">
        <v>106</v>
      </c>
      <c r="B95" s="24" t="s">
        <v>107</v>
      </c>
      <c r="C95" s="24">
        <f t="shared" ref="C95:G95" si="15">SUM(C96:C97)</f>
        <v>1.6E-2</v>
      </c>
      <c r="D95" s="24">
        <f t="shared" si="15"/>
        <v>1.2E-2</v>
      </c>
      <c r="E95" s="24">
        <f t="shared" si="15"/>
        <v>3.3000000000000002E-2</v>
      </c>
      <c r="F95" s="24">
        <f t="shared" si="15"/>
        <v>4.9000000000000002E-2</v>
      </c>
      <c r="G95" s="24">
        <f t="shared" si="15"/>
        <v>4.4999999999999998E-2</v>
      </c>
    </row>
    <row r="96" spans="1:7" x14ac:dyDescent="0.25">
      <c r="A96" s="23" t="s">
        <v>108</v>
      </c>
      <c r="B96" s="24" t="s">
        <v>107</v>
      </c>
      <c r="C96" s="24">
        <v>1.6E-2</v>
      </c>
      <c r="D96" s="24">
        <v>1.2E-2</v>
      </c>
      <c r="E96" s="24">
        <v>3.3000000000000002E-2</v>
      </c>
      <c r="F96" s="24">
        <v>4.7E-2</v>
      </c>
      <c r="G96" s="24">
        <v>4.4999999999999998E-2</v>
      </c>
    </row>
    <row r="97" spans="1:7" x14ac:dyDescent="0.25">
      <c r="A97" s="23" t="s">
        <v>109</v>
      </c>
      <c r="B97" s="24" t="s">
        <v>107</v>
      </c>
      <c r="C97" s="24">
        <v>0</v>
      </c>
      <c r="D97" s="24">
        <v>0</v>
      </c>
      <c r="E97" s="24">
        <v>0</v>
      </c>
      <c r="F97" s="24">
        <v>2E-3</v>
      </c>
      <c r="G97" s="24">
        <v>0</v>
      </c>
    </row>
    <row r="98" spans="1:7" x14ac:dyDescent="0.25">
      <c r="A98" s="23" t="s">
        <v>110</v>
      </c>
      <c r="B98" s="24" t="s">
        <v>107</v>
      </c>
      <c r="C98" s="24">
        <v>0.98199999999999998</v>
      </c>
      <c r="D98" s="24">
        <v>0.85499999999999998</v>
      </c>
      <c r="E98" s="24">
        <v>0.85399999999999998</v>
      </c>
      <c r="F98" s="24">
        <v>0.58699999999999997</v>
      </c>
      <c r="G98" s="24">
        <v>1.056</v>
      </c>
    </row>
    <row r="99" spans="1:7" x14ac:dyDescent="0.25">
      <c r="A99" s="406" t="s">
        <v>2152</v>
      </c>
      <c r="B99" s="407"/>
      <c r="C99" s="407"/>
      <c r="D99" s="407"/>
      <c r="E99" s="407"/>
      <c r="F99" s="407"/>
      <c r="G99" s="408"/>
    </row>
    <row r="100" spans="1:7" x14ac:dyDescent="0.25">
      <c r="A100" s="23" t="s">
        <v>111</v>
      </c>
      <c r="B100" s="24" t="s">
        <v>107</v>
      </c>
      <c r="C100" s="24">
        <v>2.9000000000000001E-2</v>
      </c>
      <c r="D100" s="24">
        <v>2E-3</v>
      </c>
      <c r="E100" s="275">
        <v>0.01</v>
      </c>
      <c r="F100" s="24">
        <v>1.2E-2</v>
      </c>
      <c r="G100" s="24">
        <v>0</v>
      </c>
    </row>
    <row r="101" spans="1:7" x14ac:dyDescent="0.25">
      <c r="A101" s="23" t="s">
        <v>106</v>
      </c>
      <c r="B101" s="24" t="s">
        <v>107</v>
      </c>
      <c r="C101" s="24">
        <f t="shared" ref="C101:G101" si="16">SUM(C102:C103)</f>
        <v>0</v>
      </c>
      <c r="D101" s="24">
        <f t="shared" si="16"/>
        <v>0</v>
      </c>
      <c r="E101" s="24">
        <f t="shared" si="16"/>
        <v>0</v>
      </c>
      <c r="F101" s="24">
        <f t="shared" si="16"/>
        <v>0</v>
      </c>
      <c r="G101" s="24">
        <f t="shared" si="16"/>
        <v>0</v>
      </c>
    </row>
    <row r="102" spans="1:7" x14ac:dyDescent="0.25">
      <c r="A102" s="23" t="s">
        <v>108</v>
      </c>
      <c r="B102" s="24" t="s">
        <v>107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</row>
    <row r="103" spans="1:7" x14ac:dyDescent="0.25">
      <c r="A103" s="23" t="s">
        <v>109</v>
      </c>
      <c r="B103" s="24" t="s">
        <v>107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</row>
    <row r="104" spans="1:7" x14ac:dyDescent="0.25">
      <c r="A104" s="23" t="s">
        <v>110</v>
      </c>
      <c r="B104" s="24" t="s">
        <v>107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</row>
    <row r="105" spans="1:7" x14ac:dyDescent="0.25">
      <c r="A105" s="406" t="s">
        <v>2153</v>
      </c>
      <c r="B105" s="407"/>
      <c r="C105" s="407"/>
      <c r="D105" s="407"/>
      <c r="E105" s="407"/>
      <c r="F105" s="407"/>
      <c r="G105" s="408"/>
    </row>
    <row r="106" spans="1:7" x14ac:dyDescent="0.25">
      <c r="A106" s="23" t="s">
        <v>111</v>
      </c>
      <c r="B106" s="24" t="s">
        <v>107</v>
      </c>
      <c r="C106" s="24">
        <v>-0.01</v>
      </c>
      <c r="D106" s="24">
        <v>5.0000000000000001E-3</v>
      </c>
      <c r="E106" s="24">
        <v>5.0000000000000001E-3</v>
      </c>
      <c r="F106" s="24">
        <v>3.0000000000000001E-3</v>
      </c>
      <c r="G106" s="24">
        <v>3.3000000000000002E-2</v>
      </c>
    </row>
    <row r="107" spans="1:7" x14ac:dyDescent="0.25">
      <c r="A107" s="23" t="s">
        <v>106</v>
      </c>
      <c r="B107" s="24" t="s">
        <v>107</v>
      </c>
      <c r="C107" s="24">
        <f t="shared" ref="C107:G107" si="17">SUM(C108:C109)</f>
        <v>6.3E-2</v>
      </c>
      <c r="D107" s="24">
        <f t="shared" si="17"/>
        <v>6.5000000000000002E-2</v>
      </c>
      <c r="E107" s="24">
        <f t="shared" si="17"/>
        <v>4.8000000000000001E-2</v>
      </c>
      <c r="F107" s="24">
        <f t="shared" si="17"/>
        <v>4.9000000000000002E-2</v>
      </c>
      <c r="G107" s="24">
        <f t="shared" si="17"/>
        <v>6.6000000000000003E-2</v>
      </c>
    </row>
    <row r="108" spans="1:7" x14ac:dyDescent="0.25">
      <c r="A108" s="23" t="s">
        <v>108</v>
      </c>
      <c r="B108" s="24" t="s">
        <v>107</v>
      </c>
      <c r="C108" s="24">
        <v>6.3E-2</v>
      </c>
      <c r="D108" s="24">
        <v>6.5000000000000002E-2</v>
      </c>
      <c r="E108" s="24">
        <v>4.8000000000000001E-2</v>
      </c>
      <c r="F108" s="24">
        <v>4.9000000000000002E-2</v>
      </c>
      <c r="G108" s="24">
        <v>6.6000000000000003E-2</v>
      </c>
    </row>
    <row r="109" spans="1:7" x14ac:dyDescent="0.25">
      <c r="A109" s="23" t="s">
        <v>109</v>
      </c>
      <c r="B109" s="24" t="s">
        <v>107</v>
      </c>
      <c r="C109" s="24">
        <v>0</v>
      </c>
      <c r="D109" s="24">
        <v>0</v>
      </c>
      <c r="E109" s="24">
        <v>0</v>
      </c>
      <c r="F109" s="24">
        <v>0</v>
      </c>
      <c r="G109" s="24">
        <v>0</v>
      </c>
    </row>
    <row r="110" spans="1:7" x14ac:dyDescent="0.25">
      <c r="A110" s="23" t="s">
        <v>110</v>
      </c>
      <c r="B110" s="24" t="s">
        <v>107</v>
      </c>
      <c r="C110" s="24">
        <v>0.183</v>
      </c>
      <c r="D110" s="24">
        <v>0.35499999999999998</v>
      </c>
      <c r="E110" s="24">
        <v>0.25700000000000001</v>
      </c>
      <c r="F110" s="24">
        <v>0.20599999999999999</v>
      </c>
      <c r="G110" s="24">
        <v>0.29399999999999998</v>
      </c>
    </row>
    <row r="111" spans="1:7" x14ac:dyDescent="0.25">
      <c r="A111" s="406" t="s">
        <v>2154</v>
      </c>
      <c r="B111" s="407"/>
      <c r="C111" s="407"/>
      <c r="D111" s="407"/>
      <c r="E111" s="407"/>
      <c r="F111" s="407"/>
      <c r="G111" s="408"/>
    </row>
    <row r="112" spans="1:7" x14ac:dyDescent="0.25">
      <c r="A112" s="23" t="s">
        <v>111</v>
      </c>
      <c r="B112" s="24" t="s">
        <v>107</v>
      </c>
      <c r="C112" s="24">
        <v>8.0000000000000002E-3</v>
      </c>
      <c r="D112" s="24">
        <v>2.5000000000000001E-2</v>
      </c>
      <c r="E112" s="24">
        <v>1.7000000000000001E-2</v>
      </c>
      <c r="F112" s="24">
        <v>1.4E-2</v>
      </c>
      <c r="G112" s="24">
        <v>1.2999999999999999E-2</v>
      </c>
    </row>
    <row r="113" spans="1:7" x14ac:dyDescent="0.25">
      <c r="A113" s="23" t="s">
        <v>106</v>
      </c>
      <c r="B113" s="24" t="s">
        <v>107</v>
      </c>
      <c r="C113" s="24">
        <f t="shared" ref="C113:G113" si="18">SUM(C114:C115)</f>
        <v>1.6E-2</v>
      </c>
      <c r="D113" s="24">
        <f t="shared" si="18"/>
        <v>1.4E-2</v>
      </c>
      <c r="E113" s="24">
        <f t="shared" si="18"/>
        <v>1.0999999999999999E-2</v>
      </c>
      <c r="F113" s="24">
        <f t="shared" si="18"/>
        <v>8.0000000000000002E-3</v>
      </c>
      <c r="G113" s="24">
        <f t="shared" si="18"/>
        <v>1.0999999999999999E-2</v>
      </c>
    </row>
    <row r="114" spans="1:7" x14ac:dyDescent="0.25">
      <c r="A114" s="23" t="s">
        <v>108</v>
      </c>
      <c r="B114" s="24" t="s">
        <v>107</v>
      </c>
      <c r="C114" s="24">
        <v>1.6E-2</v>
      </c>
      <c r="D114" s="24">
        <v>1.4E-2</v>
      </c>
      <c r="E114" s="24">
        <v>1.0999999999999999E-2</v>
      </c>
      <c r="F114" s="24">
        <v>7.0000000000000001E-3</v>
      </c>
      <c r="G114" s="24">
        <v>1.0999999999999999E-2</v>
      </c>
    </row>
    <row r="115" spans="1:7" x14ac:dyDescent="0.25">
      <c r="A115" s="23" t="s">
        <v>109</v>
      </c>
      <c r="B115" s="24" t="s">
        <v>107</v>
      </c>
      <c r="C115" s="24">
        <v>0</v>
      </c>
      <c r="D115" s="24">
        <v>0</v>
      </c>
      <c r="E115" s="24">
        <v>0</v>
      </c>
      <c r="F115" s="24">
        <v>1E-3</v>
      </c>
      <c r="G115" s="24">
        <v>0</v>
      </c>
    </row>
    <row r="116" spans="1:7" x14ac:dyDescent="0.25">
      <c r="A116" s="23" t="s">
        <v>110</v>
      </c>
      <c r="B116" s="24" t="s">
        <v>107</v>
      </c>
      <c r="C116" s="24">
        <v>0.02</v>
      </c>
      <c r="D116" s="24">
        <v>8.9999999999999993E-3</v>
      </c>
      <c r="E116" s="24">
        <v>2E-3</v>
      </c>
      <c r="F116" s="24">
        <v>0</v>
      </c>
      <c r="G116" s="24">
        <v>3.0000000000000001E-3</v>
      </c>
    </row>
    <row r="117" spans="1:7" x14ac:dyDescent="0.25">
      <c r="A117" s="406" t="s">
        <v>2155</v>
      </c>
      <c r="B117" s="407"/>
      <c r="C117" s="407"/>
      <c r="D117" s="407"/>
      <c r="E117" s="407"/>
      <c r="F117" s="407"/>
      <c r="G117" s="408"/>
    </row>
    <row r="118" spans="1:7" x14ac:dyDescent="0.25">
      <c r="A118" s="23" t="s">
        <v>111</v>
      </c>
      <c r="B118" s="24" t="s">
        <v>107</v>
      </c>
      <c r="C118" s="24">
        <v>-0.02</v>
      </c>
      <c r="D118" s="24">
        <v>0.09</v>
      </c>
      <c r="E118" s="24">
        <v>-0.19700000000000001</v>
      </c>
      <c r="F118" s="24">
        <v>-0.19900000000000001</v>
      </c>
      <c r="G118" s="24">
        <v>-1.4999999999999999E-2</v>
      </c>
    </row>
    <row r="119" spans="1:7" x14ac:dyDescent="0.25">
      <c r="A119" s="23" t="s">
        <v>106</v>
      </c>
      <c r="B119" s="24" t="s">
        <v>107</v>
      </c>
      <c r="C119" s="24">
        <f t="shared" ref="C119:G119" si="19">SUM(C120:C121)</f>
        <v>7.2999999999999995E-2</v>
      </c>
      <c r="D119" s="24">
        <f t="shared" si="19"/>
        <v>9.7000000000000003E-2</v>
      </c>
      <c r="E119" s="24">
        <f t="shared" si="19"/>
        <v>9.6000000000000002E-2</v>
      </c>
      <c r="F119" s="24">
        <f t="shared" si="19"/>
        <v>0.16699999999999998</v>
      </c>
      <c r="G119" s="24">
        <f t="shared" si="19"/>
        <v>0.14799999999999999</v>
      </c>
    </row>
    <row r="120" spans="1:7" x14ac:dyDescent="0.25">
      <c r="A120" s="23" t="s">
        <v>108</v>
      </c>
      <c r="B120" s="24" t="s">
        <v>107</v>
      </c>
      <c r="C120" s="24">
        <v>7.2999999999999995E-2</v>
      </c>
      <c r="D120" s="24">
        <v>9.7000000000000003E-2</v>
      </c>
      <c r="E120" s="24">
        <v>9.6000000000000002E-2</v>
      </c>
      <c r="F120" s="24">
        <v>0.14699999999999999</v>
      </c>
      <c r="G120" s="24">
        <v>0.14799999999999999</v>
      </c>
    </row>
    <row r="121" spans="1:7" x14ac:dyDescent="0.25">
      <c r="A121" s="23" t="s">
        <v>109</v>
      </c>
      <c r="B121" s="24" t="s">
        <v>107</v>
      </c>
      <c r="C121" s="24">
        <v>0</v>
      </c>
      <c r="D121" s="24">
        <v>0</v>
      </c>
      <c r="E121" s="24">
        <v>0</v>
      </c>
      <c r="F121" s="275">
        <v>0.02</v>
      </c>
      <c r="G121" s="275">
        <v>0</v>
      </c>
    </row>
    <row r="122" spans="1:7" x14ac:dyDescent="0.25">
      <c r="A122" s="23" t="s">
        <v>110</v>
      </c>
      <c r="B122" s="24" t="s">
        <v>107</v>
      </c>
      <c r="C122" s="24">
        <v>3.9889999999999999</v>
      </c>
      <c r="D122" s="24">
        <v>3.91</v>
      </c>
      <c r="E122" s="24">
        <v>4.0359999999999996</v>
      </c>
      <c r="F122" s="24">
        <v>3.5379999999999998</v>
      </c>
      <c r="G122" s="24">
        <v>3.3069999999999999</v>
      </c>
    </row>
    <row r="123" spans="1:7" hidden="1" x14ac:dyDescent="0.25">
      <c r="A123" s="406" t="s">
        <v>2156</v>
      </c>
      <c r="B123" s="407"/>
      <c r="C123" s="407"/>
      <c r="D123" s="407"/>
      <c r="E123" s="407"/>
      <c r="F123" s="407"/>
      <c r="G123" s="408"/>
    </row>
    <row r="124" spans="1:7" hidden="1" x14ac:dyDescent="0.25">
      <c r="A124" s="23" t="s">
        <v>111</v>
      </c>
      <c r="B124" s="24" t="s">
        <v>107</v>
      </c>
      <c r="C124" s="252"/>
      <c r="D124" s="252"/>
      <c r="E124" s="252"/>
      <c r="F124" s="252"/>
      <c r="G124" s="24"/>
    </row>
    <row r="125" spans="1:7" hidden="1" x14ac:dyDescent="0.25">
      <c r="A125" s="23" t="s">
        <v>106</v>
      </c>
      <c r="B125" s="24" t="s">
        <v>107</v>
      </c>
      <c r="C125" s="252">
        <v>8.9711999999999996</v>
      </c>
      <c r="D125" s="252">
        <v>8.9711999999999996</v>
      </c>
      <c r="E125" s="252">
        <v>8.9711999999999996</v>
      </c>
      <c r="F125" s="252">
        <v>8.9711999999999996</v>
      </c>
      <c r="G125" s="277"/>
    </row>
    <row r="126" spans="1:7" hidden="1" x14ac:dyDescent="0.25">
      <c r="A126" s="23" t="s">
        <v>108</v>
      </c>
      <c r="B126" s="24" t="s">
        <v>107</v>
      </c>
      <c r="C126" s="252">
        <v>8.9711999999999996</v>
      </c>
      <c r="D126" s="252">
        <v>8.9711999999999996</v>
      </c>
      <c r="E126" s="252">
        <v>8.9711999999999996</v>
      </c>
      <c r="F126" s="252">
        <v>8.9711999999999996</v>
      </c>
      <c r="G126" s="277"/>
    </row>
    <row r="127" spans="1:7" hidden="1" x14ac:dyDescent="0.25">
      <c r="A127" s="23" t="s">
        <v>109</v>
      </c>
      <c r="B127" s="24" t="s">
        <v>107</v>
      </c>
      <c r="C127" s="253"/>
      <c r="D127" s="253"/>
      <c r="E127" s="253"/>
      <c r="F127" s="278"/>
      <c r="G127" s="275"/>
    </row>
    <row r="128" spans="1:7" hidden="1" x14ac:dyDescent="0.25">
      <c r="A128" s="23" t="s">
        <v>110</v>
      </c>
      <c r="B128" s="24" t="s">
        <v>107</v>
      </c>
      <c r="C128" s="252"/>
      <c r="D128" s="252"/>
      <c r="E128" s="252"/>
      <c r="F128" s="252"/>
      <c r="G128" s="24"/>
    </row>
    <row r="129" spans="1:7" hidden="1" x14ac:dyDescent="0.25">
      <c r="A129" s="406" t="s">
        <v>1362</v>
      </c>
      <c r="B129" s="407"/>
      <c r="C129" s="407"/>
      <c r="D129" s="407"/>
      <c r="E129" s="407"/>
      <c r="F129" s="407"/>
      <c r="G129" s="408"/>
    </row>
    <row r="130" spans="1:7" hidden="1" x14ac:dyDescent="0.25">
      <c r="A130" s="23" t="s">
        <v>111</v>
      </c>
      <c r="B130" s="24" t="s">
        <v>107</v>
      </c>
      <c r="C130" s="252"/>
      <c r="D130" s="252"/>
      <c r="E130" s="252"/>
      <c r="F130" s="252"/>
      <c r="G130" s="24"/>
    </row>
    <row r="131" spans="1:7" hidden="1" x14ac:dyDescent="0.25">
      <c r="A131" s="23" t="s">
        <v>106</v>
      </c>
      <c r="B131" s="24" t="s">
        <v>107</v>
      </c>
      <c r="C131" s="252">
        <v>1.171</v>
      </c>
      <c r="D131" s="252">
        <v>1.171</v>
      </c>
      <c r="E131" s="252">
        <v>1.171</v>
      </c>
      <c r="F131" s="252">
        <v>1.171</v>
      </c>
      <c r="G131" s="277"/>
    </row>
    <row r="132" spans="1:7" hidden="1" x14ac:dyDescent="0.25">
      <c r="A132" s="23" t="s">
        <v>108</v>
      </c>
      <c r="B132" s="24" t="s">
        <v>107</v>
      </c>
      <c r="C132" s="252">
        <v>1.171</v>
      </c>
      <c r="D132" s="252">
        <v>1.171</v>
      </c>
      <c r="E132" s="252">
        <v>1.171</v>
      </c>
      <c r="F132" s="252">
        <v>1.171</v>
      </c>
      <c r="G132" s="277"/>
    </row>
    <row r="133" spans="1:7" hidden="1" x14ac:dyDescent="0.25">
      <c r="A133" s="23" t="s">
        <v>109</v>
      </c>
      <c r="B133" s="24" t="s">
        <v>107</v>
      </c>
      <c r="C133" s="253"/>
      <c r="D133" s="253"/>
      <c r="E133" s="253"/>
      <c r="F133" s="278"/>
      <c r="G133" s="275"/>
    </row>
    <row r="134" spans="1:7" hidden="1" x14ac:dyDescent="0.25">
      <c r="A134" s="23" t="s">
        <v>110</v>
      </c>
      <c r="B134" s="24" t="s">
        <v>107</v>
      </c>
      <c r="C134" s="252"/>
      <c r="D134" s="252"/>
      <c r="E134" s="252"/>
      <c r="F134" s="252"/>
      <c r="G134" s="24"/>
    </row>
    <row r="135" spans="1:7" hidden="1" x14ac:dyDescent="0.25">
      <c r="A135" s="406" t="s">
        <v>2157</v>
      </c>
      <c r="B135" s="407"/>
      <c r="C135" s="407"/>
      <c r="D135" s="407"/>
      <c r="E135" s="407"/>
      <c r="F135" s="407"/>
      <c r="G135" s="408"/>
    </row>
    <row r="136" spans="1:7" hidden="1" x14ac:dyDescent="0.25">
      <c r="A136" s="23" t="s">
        <v>111</v>
      </c>
      <c r="B136" s="24" t="s">
        <v>107</v>
      </c>
      <c r="C136" s="252"/>
      <c r="D136" s="252"/>
      <c r="E136" s="252"/>
      <c r="F136" s="252"/>
      <c r="G136" s="24"/>
    </row>
    <row r="137" spans="1:7" hidden="1" x14ac:dyDescent="0.25">
      <c r="A137" s="23" t="s">
        <v>106</v>
      </c>
      <c r="B137" s="24" t="s">
        <v>107</v>
      </c>
      <c r="C137" s="252">
        <v>0.96120000000000005</v>
      </c>
      <c r="D137" s="252">
        <v>0.96120000000000005</v>
      </c>
      <c r="E137" s="252">
        <v>0.96120000000000005</v>
      </c>
      <c r="F137" s="252">
        <v>0.96120000000000005</v>
      </c>
      <c r="G137" s="277"/>
    </row>
    <row r="138" spans="1:7" hidden="1" x14ac:dyDescent="0.25">
      <c r="A138" s="23" t="s">
        <v>108</v>
      </c>
      <c r="B138" s="24" t="s">
        <v>107</v>
      </c>
      <c r="C138" s="252">
        <v>0.96120000000000005</v>
      </c>
      <c r="D138" s="252">
        <v>0.96120000000000005</v>
      </c>
      <c r="E138" s="252">
        <v>0.96120000000000005</v>
      </c>
      <c r="F138" s="252">
        <v>0.96120000000000005</v>
      </c>
      <c r="G138" s="277"/>
    </row>
    <row r="139" spans="1:7" hidden="1" x14ac:dyDescent="0.25">
      <c r="A139" s="23" t="s">
        <v>109</v>
      </c>
      <c r="B139" s="24" t="s">
        <v>107</v>
      </c>
      <c r="C139" s="253"/>
      <c r="D139" s="253"/>
      <c r="E139" s="253"/>
      <c r="F139" s="278"/>
      <c r="G139" s="275"/>
    </row>
    <row r="140" spans="1:7" hidden="1" x14ac:dyDescent="0.25">
      <c r="A140" s="23" t="s">
        <v>110</v>
      </c>
      <c r="B140" s="24" t="s">
        <v>107</v>
      </c>
      <c r="C140" s="252"/>
      <c r="D140" s="252"/>
      <c r="E140" s="252"/>
      <c r="F140" s="252"/>
      <c r="G140" s="24"/>
    </row>
    <row r="141" spans="1:7" hidden="1" x14ac:dyDescent="0.25">
      <c r="A141" s="406" t="s">
        <v>1358</v>
      </c>
      <c r="B141" s="407"/>
      <c r="C141" s="407"/>
      <c r="D141" s="407"/>
      <c r="E141" s="407"/>
      <c r="F141" s="407"/>
      <c r="G141" s="408"/>
    </row>
    <row r="142" spans="1:7" hidden="1" x14ac:dyDescent="0.25">
      <c r="A142" s="23" t="s">
        <v>111</v>
      </c>
      <c r="B142" s="24" t="s">
        <v>107</v>
      </c>
      <c r="C142" s="252"/>
      <c r="D142" s="252"/>
      <c r="E142" s="252"/>
      <c r="F142" s="252"/>
      <c r="G142" s="24"/>
    </row>
    <row r="143" spans="1:7" hidden="1" x14ac:dyDescent="0.25">
      <c r="A143" s="23" t="s">
        <v>106</v>
      </c>
      <c r="B143" s="24" t="s">
        <v>107</v>
      </c>
      <c r="C143" s="252">
        <v>23.923200000000001</v>
      </c>
      <c r="D143" s="252">
        <v>23.923200000000001</v>
      </c>
      <c r="E143" s="252">
        <v>23.923200000000001</v>
      </c>
      <c r="F143" s="252">
        <v>23.923200000000001</v>
      </c>
      <c r="G143" s="277"/>
    </row>
    <row r="144" spans="1:7" hidden="1" x14ac:dyDescent="0.25">
      <c r="A144" s="23" t="s">
        <v>108</v>
      </c>
      <c r="B144" s="24" t="s">
        <v>107</v>
      </c>
      <c r="C144" s="252">
        <v>23.923200000000001</v>
      </c>
      <c r="D144" s="252">
        <v>23.923200000000001</v>
      </c>
      <c r="E144" s="252">
        <v>23.923200000000001</v>
      </c>
      <c r="F144" s="252">
        <v>23.923200000000001</v>
      </c>
      <c r="G144" s="277"/>
    </row>
    <row r="145" spans="1:7" hidden="1" x14ac:dyDescent="0.25">
      <c r="A145" s="23" t="s">
        <v>109</v>
      </c>
      <c r="B145" s="24" t="s">
        <v>107</v>
      </c>
      <c r="C145" s="253"/>
      <c r="D145" s="253"/>
      <c r="E145" s="253"/>
      <c r="F145" s="278"/>
      <c r="G145" s="275"/>
    </row>
    <row r="146" spans="1:7" hidden="1" x14ac:dyDescent="0.25">
      <c r="A146" s="23" t="s">
        <v>110</v>
      </c>
      <c r="B146" s="24" t="s">
        <v>107</v>
      </c>
      <c r="C146" s="252"/>
      <c r="D146" s="252"/>
      <c r="E146" s="252"/>
      <c r="F146" s="252"/>
      <c r="G146" s="24"/>
    </row>
    <row r="147" spans="1:7" hidden="1" x14ac:dyDescent="0.25">
      <c r="A147" s="406" t="s">
        <v>1361</v>
      </c>
      <c r="B147" s="407"/>
      <c r="C147" s="407"/>
      <c r="D147" s="407"/>
      <c r="E147" s="407"/>
      <c r="F147" s="407"/>
      <c r="G147" s="408"/>
    </row>
    <row r="148" spans="1:7" hidden="1" x14ac:dyDescent="0.25">
      <c r="A148" s="23" t="s">
        <v>111</v>
      </c>
      <c r="B148" s="24" t="s">
        <v>107</v>
      </c>
      <c r="C148" s="252"/>
      <c r="D148" s="252"/>
      <c r="E148" s="252"/>
      <c r="F148" s="252"/>
      <c r="G148" s="24"/>
    </row>
    <row r="149" spans="1:7" hidden="1" x14ac:dyDescent="0.25">
      <c r="A149" s="23" t="s">
        <v>106</v>
      </c>
      <c r="B149" s="24" t="s">
        <v>107</v>
      </c>
      <c r="C149" s="279">
        <v>53.716999999999999</v>
      </c>
      <c r="D149" s="279">
        <v>44.06</v>
      </c>
      <c r="E149" s="279">
        <v>40.389000000000003</v>
      </c>
      <c r="F149" s="279">
        <v>38.966999999999999</v>
      </c>
      <c r="G149" s="277"/>
    </row>
    <row r="150" spans="1:7" hidden="1" x14ac:dyDescent="0.25">
      <c r="A150" s="23" t="s">
        <v>108</v>
      </c>
      <c r="B150" s="24" t="s">
        <v>107</v>
      </c>
      <c r="C150" s="279">
        <v>2.37</v>
      </c>
      <c r="D150" s="279">
        <v>2.37</v>
      </c>
      <c r="E150" s="279">
        <v>2.37</v>
      </c>
      <c r="F150" s="279">
        <v>2.37</v>
      </c>
      <c r="G150" s="277"/>
    </row>
    <row r="151" spans="1:7" hidden="1" x14ac:dyDescent="0.25">
      <c r="A151" s="23" t="s">
        <v>109</v>
      </c>
      <c r="B151" s="24" t="s">
        <v>107</v>
      </c>
      <c r="C151" s="253"/>
      <c r="D151" s="253"/>
      <c r="E151" s="253"/>
      <c r="F151" s="278"/>
      <c r="G151" s="275"/>
    </row>
    <row r="152" spans="1:7" hidden="1" x14ac:dyDescent="0.25">
      <c r="A152" s="23" t="s">
        <v>110</v>
      </c>
      <c r="B152" s="24" t="s">
        <v>107</v>
      </c>
      <c r="C152" s="252"/>
      <c r="D152" s="252"/>
      <c r="E152" s="252"/>
      <c r="F152" s="252"/>
      <c r="G152" s="24"/>
    </row>
    <row r="153" spans="1:7" hidden="1" x14ac:dyDescent="0.25">
      <c r="A153" s="406" t="s">
        <v>1360</v>
      </c>
      <c r="B153" s="407"/>
      <c r="C153" s="407"/>
      <c r="D153" s="407"/>
      <c r="E153" s="407"/>
      <c r="F153" s="407"/>
      <c r="G153" s="408"/>
    </row>
    <row r="154" spans="1:7" hidden="1" x14ac:dyDescent="0.25">
      <c r="A154" s="23" t="s">
        <v>111</v>
      </c>
      <c r="B154" s="24" t="s">
        <v>107</v>
      </c>
      <c r="C154" s="252"/>
      <c r="D154" s="252"/>
      <c r="E154" s="252"/>
      <c r="F154" s="252"/>
      <c r="G154" s="24"/>
    </row>
    <row r="155" spans="1:7" hidden="1" x14ac:dyDescent="0.25">
      <c r="A155" s="23" t="s">
        <v>106</v>
      </c>
      <c r="B155" s="24" t="s">
        <v>107</v>
      </c>
      <c r="C155" s="252">
        <v>5.3400000000000001E-3</v>
      </c>
      <c r="D155" s="252">
        <v>5.3400000000000001E-3</v>
      </c>
      <c r="E155" s="252">
        <v>5.3400000000000001E-3</v>
      </c>
      <c r="F155" s="252">
        <v>5.3400000000000001E-3</v>
      </c>
      <c r="G155" s="277"/>
    </row>
    <row r="156" spans="1:7" hidden="1" x14ac:dyDescent="0.25">
      <c r="A156" s="23" t="s">
        <v>108</v>
      </c>
      <c r="B156" s="24" t="s">
        <v>107</v>
      </c>
      <c r="C156" s="252">
        <v>5.3400000000000001E-3</v>
      </c>
      <c r="D156" s="252">
        <v>5.3400000000000001E-3</v>
      </c>
      <c r="E156" s="252">
        <v>5.3400000000000001E-3</v>
      </c>
      <c r="F156" s="252">
        <v>5.3400000000000001E-3</v>
      </c>
      <c r="G156" s="277"/>
    </row>
    <row r="157" spans="1:7" hidden="1" x14ac:dyDescent="0.25">
      <c r="A157" s="23" t="s">
        <v>109</v>
      </c>
      <c r="B157" s="24" t="s">
        <v>107</v>
      </c>
      <c r="C157" s="253"/>
      <c r="D157" s="253"/>
      <c r="E157" s="253"/>
      <c r="F157" s="278"/>
      <c r="G157" s="275"/>
    </row>
    <row r="158" spans="1:7" hidden="1" x14ac:dyDescent="0.25">
      <c r="A158" s="23" t="s">
        <v>110</v>
      </c>
      <c r="B158" s="24" t="s">
        <v>107</v>
      </c>
      <c r="C158" s="252"/>
      <c r="D158" s="252"/>
      <c r="E158" s="252"/>
      <c r="F158" s="252"/>
      <c r="G158" s="24"/>
    </row>
    <row r="159" spans="1:7" hidden="1" x14ac:dyDescent="0.25">
      <c r="A159" s="406" t="s">
        <v>2158</v>
      </c>
      <c r="B159" s="407"/>
      <c r="C159" s="407"/>
      <c r="D159" s="407"/>
      <c r="E159" s="407"/>
      <c r="F159" s="407"/>
      <c r="G159" s="408"/>
    </row>
    <row r="160" spans="1:7" hidden="1" x14ac:dyDescent="0.25">
      <c r="A160" s="23" t="s">
        <v>111</v>
      </c>
      <c r="B160" s="24" t="s">
        <v>107</v>
      </c>
      <c r="C160" s="252"/>
      <c r="D160" s="252"/>
      <c r="E160" s="252"/>
      <c r="F160" s="252"/>
      <c r="G160" s="24"/>
    </row>
    <row r="161" spans="1:7" hidden="1" x14ac:dyDescent="0.25">
      <c r="A161" s="23" t="s">
        <v>106</v>
      </c>
      <c r="B161" s="24" t="s">
        <v>107</v>
      </c>
      <c r="C161" s="252">
        <v>6.4079999999999998E-2</v>
      </c>
      <c r="D161" s="252">
        <v>6.4079999999999998E-2</v>
      </c>
      <c r="E161" s="252">
        <v>6.4079999999999998E-2</v>
      </c>
      <c r="F161" s="252">
        <v>6.4079999999999998E-2</v>
      </c>
      <c r="G161" s="277"/>
    </row>
    <row r="162" spans="1:7" hidden="1" x14ac:dyDescent="0.25">
      <c r="A162" s="23" t="s">
        <v>108</v>
      </c>
      <c r="B162" s="24" t="s">
        <v>107</v>
      </c>
      <c r="C162" s="252">
        <v>6.4079999999999998E-2</v>
      </c>
      <c r="D162" s="252">
        <v>6.4079999999999998E-2</v>
      </c>
      <c r="E162" s="252">
        <v>6.4079999999999998E-2</v>
      </c>
      <c r="F162" s="252">
        <v>6.4079999999999998E-2</v>
      </c>
      <c r="G162" s="277"/>
    </row>
    <row r="163" spans="1:7" hidden="1" x14ac:dyDescent="0.25">
      <c r="A163" s="23" t="s">
        <v>109</v>
      </c>
      <c r="B163" s="24" t="s">
        <v>107</v>
      </c>
      <c r="C163" s="253"/>
      <c r="D163" s="253"/>
      <c r="E163" s="253"/>
      <c r="F163" s="278"/>
      <c r="G163" s="275"/>
    </row>
    <row r="164" spans="1:7" hidden="1" x14ac:dyDescent="0.25">
      <c r="A164" s="23" t="s">
        <v>110</v>
      </c>
      <c r="B164" s="24" t="s">
        <v>107</v>
      </c>
      <c r="C164" s="252"/>
      <c r="D164" s="252"/>
      <c r="E164" s="252"/>
      <c r="F164" s="252"/>
      <c r="G164" s="24"/>
    </row>
    <row r="165" spans="1:7" hidden="1" x14ac:dyDescent="0.25">
      <c r="A165" s="406" t="s">
        <v>2159</v>
      </c>
      <c r="B165" s="407"/>
      <c r="C165" s="407"/>
      <c r="D165" s="407"/>
      <c r="E165" s="407"/>
      <c r="F165" s="407"/>
      <c r="G165" s="408"/>
    </row>
    <row r="166" spans="1:7" hidden="1" x14ac:dyDescent="0.25">
      <c r="A166" s="23" t="s">
        <v>111</v>
      </c>
      <c r="B166" s="24" t="s">
        <v>107</v>
      </c>
      <c r="C166" s="252"/>
      <c r="D166" s="252"/>
      <c r="E166" s="252"/>
      <c r="F166" s="252"/>
      <c r="G166" s="24"/>
    </row>
    <row r="167" spans="1:7" hidden="1" x14ac:dyDescent="0.25">
      <c r="A167" s="23" t="s">
        <v>106</v>
      </c>
      <c r="B167" s="24" t="s">
        <v>107</v>
      </c>
      <c r="C167" s="252">
        <v>26.7</v>
      </c>
      <c r="D167" s="252">
        <v>26.7</v>
      </c>
      <c r="E167" s="252">
        <v>26.7</v>
      </c>
      <c r="F167" s="252">
        <v>26.7</v>
      </c>
      <c r="G167" s="277"/>
    </row>
    <row r="168" spans="1:7" hidden="1" x14ac:dyDescent="0.25">
      <c r="A168" s="23" t="s">
        <v>108</v>
      </c>
      <c r="B168" s="24" t="s">
        <v>107</v>
      </c>
      <c r="C168" s="252">
        <v>26.7</v>
      </c>
      <c r="D168" s="252">
        <v>26.7</v>
      </c>
      <c r="E168" s="252">
        <v>26.7</v>
      </c>
      <c r="F168" s="252">
        <v>26.7</v>
      </c>
      <c r="G168" s="277"/>
    </row>
    <row r="169" spans="1:7" hidden="1" x14ac:dyDescent="0.25">
      <c r="A169" s="23" t="s">
        <v>109</v>
      </c>
      <c r="B169" s="24" t="s">
        <v>107</v>
      </c>
      <c r="C169" s="253"/>
      <c r="D169" s="253"/>
      <c r="E169" s="253"/>
      <c r="F169" s="278"/>
      <c r="G169" s="275"/>
    </row>
    <row r="170" spans="1:7" hidden="1" x14ac:dyDescent="0.25">
      <c r="A170" s="23" t="s">
        <v>110</v>
      </c>
      <c r="B170" s="24" t="s">
        <v>107</v>
      </c>
      <c r="C170" s="252"/>
      <c r="D170" s="252"/>
      <c r="E170" s="252"/>
      <c r="F170" s="252"/>
      <c r="G170" s="24"/>
    </row>
    <row r="171" spans="1:7" hidden="1" x14ac:dyDescent="0.25">
      <c r="A171" s="406" t="s">
        <v>2160</v>
      </c>
      <c r="B171" s="407"/>
      <c r="C171" s="407"/>
      <c r="D171" s="407"/>
      <c r="E171" s="407"/>
      <c r="F171" s="407"/>
      <c r="G171" s="408"/>
    </row>
    <row r="172" spans="1:7" hidden="1" x14ac:dyDescent="0.25">
      <c r="A172" s="23" t="s">
        <v>111</v>
      </c>
      <c r="B172" s="24" t="s">
        <v>107</v>
      </c>
      <c r="C172" s="252"/>
      <c r="D172" s="252"/>
      <c r="E172" s="252"/>
      <c r="F172" s="252"/>
      <c r="G172" s="24"/>
    </row>
    <row r="173" spans="1:7" hidden="1" x14ac:dyDescent="0.25">
      <c r="A173" s="23" t="s">
        <v>106</v>
      </c>
      <c r="B173" s="24" t="s">
        <v>107</v>
      </c>
      <c r="C173" s="252">
        <v>41.55</v>
      </c>
      <c r="D173" s="252">
        <v>41.55</v>
      </c>
      <c r="E173" s="252">
        <v>41.55</v>
      </c>
      <c r="F173" s="252">
        <v>41.55</v>
      </c>
      <c r="G173" s="277"/>
    </row>
    <row r="174" spans="1:7" hidden="1" x14ac:dyDescent="0.25">
      <c r="A174" s="23" t="s">
        <v>108</v>
      </c>
      <c r="B174" s="24" t="s">
        <v>107</v>
      </c>
      <c r="C174" s="252">
        <v>0.53</v>
      </c>
      <c r="D174" s="252">
        <v>0.53</v>
      </c>
      <c r="E174" s="252">
        <v>0.53</v>
      </c>
      <c r="F174" s="252">
        <v>0.53</v>
      </c>
      <c r="G174" s="277"/>
    </row>
    <row r="175" spans="1:7" hidden="1" x14ac:dyDescent="0.25">
      <c r="A175" s="23" t="s">
        <v>109</v>
      </c>
      <c r="B175" s="24" t="s">
        <v>107</v>
      </c>
      <c r="C175" s="253"/>
      <c r="D175" s="253"/>
      <c r="E175" s="253"/>
      <c r="F175" s="278"/>
      <c r="G175" s="275"/>
    </row>
    <row r="176" spans="1:7" hidden="1" x14ac:dyDescent="0.25">
      <c r="A176" s="23" t="s">
        <v>110</v>
      </c>
      <c r="B176" s="24" t="s">
        <v>107</v>
      </c>
      <c r="C176" s="252"/>
      <c r="D176" s="252"/>
      <c r="E176" s="252"/>
      <c r="F176" s="252"/>
      <c r="G176" s="24"/>
    </row>
    <row r="177" spans="1:7" hidden="1" x14ac:dyDescent="0.25">
      <c r="A177" s="406" t="s">
        <v>1364</v>
      </c>
      <c r="B177" s="407"/>
      <c r="C177" s="407"/>
      <c r="D177" s="407"/>
      <c r="E177" s="407"/>
      <c r="F177" s="407"/>
      <c r="G177" s="408"/>
    </row>
    <row r="178" spans="1:7" hidden="1" x14ac:dyDescent="0.25">
      <c r="A178" s="23" t="s">
        <v>111</v>
      </c>
      <c r="B178" s="24" t="s">
        <v>107</v>
      </c>
      <c r="C178" s="252"/>
      <c r="D178" s="252"/>
      <c r="E178" s="252"/>
      <c r="F178" s="252"/>
      <c r="G178" s="24"/>
    </row>
    <row r="179" spans="1:7" hidden="1" x14ac:dyDescent="0.25">
      <c r="A179" s="23" t="s">
        <v>106</v>
      </c>
      <c r="B179" s="24" t="s">
        <v>107</v>
      </c>
      <c r="C179" s="252">
        <v>0.16073399999999999</v>
      </c>
      <c r="D179" s="252">
        <v>0.16073399999999999</v>
      </c>
      <c r="E179" s="252">
        <v>0.16073399999999999</v>
      </c>
      <c r="F179" s="252">
        <v>0.16073399999999999</v>
      </c>
      <c r="G179" s="277"/>
    </row>
    <row r="180" spans="1:7" hidden="1" x14ac:dyDescent="0.25">
      <c r="A180" s="23" t="s">
        <v>108</v>
      </c>
      <c r="B180" s="24" t="s">
        <v>107</v>
      </c>
      <c r="C180" s="252">
        <v>0.16073399999999999</v>
      </c>
      <c r="D180" s="252">
        <v>0.16073399999999999</v>
      </c>
      <c r="E180" s="252">
        <v>0.16073399999999999</v>
      </c>
      <c r="F180" s="252">
        <v>0.16073399999999999</v>
      </c>
      <c r="G180" s="277"/>
    </row>
    <row r="181" spans="1:7" hidden="1" x14ac:dyDescent="0.25">
      <c r="A181" s="23" t="s">
        <v>109</v>
      </c>
      <c r="B181" s="24" t="s">
        <v>107</v>
      </c>
      <c r="C181" s="253"/>
      <c r="D181" s="253"/>
      <c r="E181" s="253"/>
      <c r="F181" s="278"/>
      <c r="G181" s="275"/>
    </row>
    <row r="182" spans="1:7" hidden="1" x14ac:dyDescent="0.25">
      <c r="A182" s="23" t="s">
        <v>110</v>
      </c>
      <c r="B182" s="24" t="s">
        <v>107</v>
      </c>
      <c r="C182" s="252"/>
      <c r="D182" s="252"/>
      <c r="E182" s="252"/>
      <c r="F182" s="252"/>
      <c r="G182" s="24"/>
    </row>
    <row r="183" spans="1:7" hidden="1" x14ac:dyDescent="0.25">
      <c r="A183" s="406" t="s">
        <v>1359</v>
      </c>
      <c r="B183" s="407"/>
      <c r="C183" s="407"/>
      <c r="D183" s="407"/>
      <c r="E183" s="407"/>
      <c r="F183" s="407"/>
      <c r="G183" s="408"/>
    </row>
    <row r="184" spans="1:7" hidden="1" x14ac:dyDescent="0.25">
      <c r="A184" s="23" t="s">
        <v>111</v>
      </c>
      <c r="B184" s="24" t="s">
        <v>107</v>
      </c>
      <c r="C184" s="252"/>
      <c r="D184" s="252"/>
      <c r="E184" s="252"/>
      <c r="F184" s="252"/>
      <c r="G184" s="24"/>
    </row>
    <row r="185" spans="1:7" hidden="1" x14ac:dyDescent="0.25">
      <c r="A185" s="23" t="s">
        <v>106</v>
      </c>
      <c r="B185" s="24" t="s">
        <v>107</v>
      </c>
      <c r="C185" s="252">
        <v>0</v>
      </c>
      <c r="D185" s="252">
        <v>0</v>
      </c>
      <c r="E185" s="252">
        <v>0.85</v>
      </c>
      <c r="F185" s="252">
        <v>0.85</v>
      </c>
      <c r="G185" s="277"/>
    </row>
    <row r="186" spans="1:7" hidden="1" x14ac:dyDescent="0.25">
      <c r="A186" s="23" t="s">
        <v>108</v>
      </c>
      <c r="B186" s="24" t="s">
        <v>107</v>
      </c>
      <c r="C186" s="252">
        <v>0</v>
      </c>
      <c r="D186" s="252">
        <v>0</v>
      </c>
      <c r="E186" s="252">
        <v>0.74</v>
      </c>
      <c r="F186" s="252">
        <v>0.74</v>
      </c>
      <c r="G186" s="277"/>
    </row>
    <row r="187" spans="1:7" hidden="1" x14ac:dyDescent="0.25">
      <c r="A187" s="23" t="s">
        <v>109</v>
      </c>
      <c r="B187" s="24" t="s">
        <v>107</v>
      </c>
      <c r="C187" s="253"/>
      <c r="D187" s="253"/>
      <c r="E187" s="253"/>
      <c r="F187" s="278"/>
      <c r="G187" s="275"/>
    </row>
    <row r="188" spans="1:7" hidden="1" x14ac:dyDescent="0.25">
      <c r="A188" s="23" t="s">
        <v>110</v>
      </c>
      <c r="B188" s="24" t="s">
        <v>107</v>
      </c>
      <c r="C188" s="252"/>
      <c r="D188" s="252"/>
      <c r="E188" s="252"/>
      <c r="F188" s="252"/>
      <c r="G188" s="24"/>
    </row>
    <row r="189" spans="1:7" hidden="1" x14ac:dyDescent="0.25">
      <c r="A189" s="406" t="s">
        <v>1356</v>
      </c>
      <c r="B189" s="407"/>
      <c r="C189" s="407"/>
      <c r="D189" s="407"/>
      <c r="E189" s="407"/>
      <c r="F189" s="407"/>
      <c r="G189" s="408"/>
    </row>
    <row r="190" spans="1:7" hidden="1" x14ac:dyDescent="0.25">
      <c r="A190" s="23" t="s">
        <v>111</v>
      </c>
      <c r="B190" s="24" t="s">
        <v>107</v>
      </c>
      <c r="C190" s="252"/>
      <c r="D190" s="252"/>
      <c r="E190" s="252"/>
      <c r="F190" s="252"/>
      <c r="G190" s="24"/>
    </row>
    <row r="191" spans="1:7" hidden="1" x14ac:dyDescent="0.25">
      <c r="A191" s="23" t="s">
        <v>106</v>
      </c>
      <c r="B191" s="24" t="s">
        <v>107</v>
      </c>
      <c r="C191" s="252">
        <v>0</v>
      </c>
      <c r="D191" s="252">
        <v>0</v>
      </c>
      <c r="E191" s="252">
        <v>33.74</v>
      </c>
      <c r="F191" s="252">
        <v>25.76</v>
      </c>
      <c r="G191" s="277"/>
    </row>
    <row r="192" spans="1:7" hidden="1" x14ac:dyDescent="0.25">
      <c r="A192" s="23" t="s">
        <v>108</v>
      </c>
      <c r="B192" s="24" t="s">
        <v>107</v>
      </c>
      <c r="C192" s="252">
        <v>0</v>
      </c>
      <c r="D192" s="252">
        <v>0</v>
      </c>
      <c r="E192" s="252">
        <v>0.01</v>
      </c>
      <c r="F192" s="252">
        <v>0.01</v>
      </c>
      <c r="G192" s="277"/>
    </row>
    <row r="193" spans="1:7" hidden="1" x14ac:dyDescent="0.25">
      <c r="A193" s="23" t="s">
        <v>109</v>
      </c>
      <c r="B193" s="24" t="s">
        <v>107</v>
      </c>
      <c r="C193" s="253"/>
      <c r="D193" s="253"/>
      <c r="E193" s="253"/>
      <c r="F193" s="278"/>
      <c r="G193" s="275"/>
    </row>
    <row r="194" spans="1:7" hidden="1" x14ac:dyDescent="0.25">
      <c r="A194" s="23" t="s">
        <v>110</v>
      </c>
      <c r="B194" s="24" t="s">
        <v>107</v>
      </c>
      <c r="C194" s="252"/>
      <c r="D194" s="252"/>
      <c r="E194" s="252"/>
      <c r="F194" s="252"/>
      <c r="G194" s="24"/>
    </row>
    <row r="195" spans="1:7" hidden="1" x14ac:dyDescent="0.25">
      <c r="A195" s="406" t="s">
        <v>2161</v>
      </c>
      <c r="B195" s="407"/>
      <c r="C195" s="407"/>
      <c r="D195" s="407"/>
      <c r="E195" s="407"/>
      <c r="F195" s="407"/>
      <c r="G195" s="408"/>
    </row>
    <row r="196" spans="1:7" hidden="1" x14ac:dyDescent="0.25">
      <c r="A196" s="23" t="s">
        <v>111</v>
      </c>
      <c r="B196" s="24" t="s">
        <v>107</v>
      </c>
      <c r="C196" s="252"/>
      <c r="D196" s="252"/>
      <c r="E196" s="252"/>
      <c r="F196" s="252"/>
      <c r="G196" s="24"/>
    </row>
    <row r="197" spans="1:7" hidden="1" x14ac:dyDescent="0.25">
      <c r="A197" s="23" t="s">
        <v>106</v>
      </c>
      <c r="B197" s="24" t="s">
        <v>107</v>
      </c>
      <c r="C197" s="252">
        <v>0.14299999999999999</v>
      </c>
      <c r="D197" s="252">
        <v>0.14299999999999999</v>
      </c>
      <c r="E197" s="252">
        <v>0.14299999999999999</v>
      </c>
      <c r="F197" s="252">
        <v>0.14299999999999999</v>
      </c>
      <c r="G197" s="277"/>
    </row>
    <row r="198" spans="1:7" hidden="1" x14ac:dyDescent="0.25">
      <c r="A198" s="23" t="s">
        <v>108</v>
      </c>
      <c r="B198" s="24" t="s">
        <v>107</v>
      </c>
      <c r="C198" s="252">
        <v>0.14299999999999999</v>
      </c>
      <c r="D198" s="252">
        <v>0.14299999999999999</v>
      </c>
      <c r="E198" s="252">
        <v>0.14299999999999999</v>
      </c>
      <c r="F198" s="252">
        <v>0.14299999999999999</v>
      </c>
      <c r="G198" s="277"/>
    </row>
    <row r="199" spans="1:7" hidden="1" x14ac:dyDescent="0.25">
      <c r="A199" s="23" t="s">
        <v>109</v>
      </c>
      <c r="B199" s="24" t="s">
        <v>107</v>
      </c>
      <c r="C199" s="253"/>
      <c r="D199" s="253"/>
      <c r="E199" s="253"/>
      <c r="F199" s="278"/>
      <c r="G199" s="275"/>
    </row>
    <row r="200" spans="1:7" hidden="1" x14ac:dyDescent="0.25">
      <c r="A200" s="23" t="s">
        <v>110</v>
      </c>
      <c r="B200" s="24" t="s">
        <v>107</v>
      </c>
      <c r="C200" s="252"/>
      <c r="D200" s="252"/>
      <c r="E200" s="252"/>
      <c r="F200" s="252"/>
      <c r="G200" s="24"/>
    </row>
    <row r="201" spans="1:7" hidden="1" x14ac:dyDescent="0.25">
      <c r="A201" s="406" t="s">
        <v>1354</v>
      </c>
      <c r="B201" s="407"/>
      <c r="C201" s="407"/>
      <c r="D201" s="407"/>
      <c r="E201" s="407"/>
      <c r="F201" s="407"/>
      <c r="G201" s="408"/>
    </row>
    <row r="202" spans="1:7" hidden="1" x14ac:dyDescent="0.25">
      <c r="A202" s="23" t="s">
        <v>111</v>
      </c>
      <c r="B202" s="24" t="s">
        <v>107</v>
      </c>
      <c r="C202" s="252"/>
      <c r="D202" s="252"/>
      <c r="E202" s="252"/>
      <c r="F202" s="252"/>
      <c r="G202" s="24"/>
    </row>
    <row r="203" spans="1:7" hidden="1" x14ac:dyDescent="0.25">
      <c r="A203" s="23" t="s">
        <v>106</v>
      </c>
      <c r="B203" s="24" t="s">
        <v>107</v>
      </c>
      <c r="C203" s="252">
        <v>17.09</v>
      </c>
      <c r="D203" s="252">
        <v>17.09</v>
      </c>
      <c r="E203" s="252">
        <v>8.5399999999999991</v>
      </c>
      <c r="F203" s="252">
        <v>6.41</v>
      </c>
      <c r="G203" s="277"/>
    </row>
    <row r="204" spans="1:7" hidden="1" x14ac:dyDescent="0.25">
      <c r="A204" s="23" t="s">
        <v>108</v>
      </c>
      <c r="B204" s="24" t="s">
        <v>107</v>
      </c>
      <c r="C204" s="252">
        <v>6.01</v>
      </c>
      <c r="D204" s="252">
        <v>6.01</v>
      </c>
      <c r="E204" s="252">
        <v>5.13</v>
      </c>
      <c r="F204" s="252">
        <v>5.13</v>
      </c>
      <c r="G204" s="277"/>
    </row>
    <row r="205" spans="1:7" hidden="1" x14ac:dyDescent="0.25">
      <c r="A205" s="23" t="s">
        <v>109</v>
      </c>
      <c r="B205" s="24" t="s">
        <v>107</v>
      </c>
      <c r="C205" s="253"/>
      <c r="D205" s="253"/>
      <c r="E205" s="253"/>
      <c r="F205" s="278"/>
      <c r="G205" s="275"/>
    </row>
    <row r="206" spans="1:7" hidden="1" x14ac:dyDescent="0.25">
      <c r="A206" s="23" t="s">
        <v>110</v>
      </c>
      <c r="B206" s="24" t="s">
        <v>107</v>
      </c>
      <c r="C206" s="252"/>
      <c r="D206" s="252"/>
      <c r="E206" s="252"/>
      <c r="F206" s="252"/>
      <c r="G206" s="24"/>
    </row>
    <row r="207" spans="1:7" hidden="1" x14ac:dyDescent="0.25">
      <c r="A207" s="406" t="s">
        <v>1365</v>
      </c>
      <c r="B207" s="407"/>
      <c r="C207" s="407"/>
      <c r="D207" s="407"/>
      <c r="E207" s="407"/>
      <c r="F207" s="407"/>
      <c r="G207" s="408"/>
    </row>
    <row r="208" spans="1:7" hidden="1" x14ac:dyDescent="0.25">
      <c r="A208" s="23" t="s">
        <v>111</v>
      </c>
      <c r="B208" s="24" t="s">
        <v>107</v>
      </c>
      <c r="C208" s="252"/>
      <c r="D208" s="252"/>
      <c r="E208" s="252"/>
      <c r="F208" s="252"/>
      <c r="G208" s="24"/>
    </row>
    <row r="209" spans="1:7" hidden="1" x14ac:dyDescent="0.25">
      <c r="A209" s="23" t="s">
        <v>106</v>
      </c>
      <c r="B209" s="24" t="s">
        <v>107</v>
      </c>
      <c r="C209" s="252">
        <v>2E-3</v>
      </c>
      <c r="D209" s="252">
        <v>2E-3</v>
      </c>
      <c r="E209" s="252">
        <v>2E-3</v>
      </c>
      <c r="F209" s="252">
        <v>2E-3</v>
      </c>
      <c r="G209" s="277"/>
    </row>
    <row r="210" spans="1:7" hidden="1" x14ac:dyDescent="0.25">
      <c r="A210" s="23" t="s">
        <v>108</v>
      </c>
      <c r="B210" s="24" t="s">
        <v>107</v>
      </c>
      <c r="C210" s="252">
        <v>2E-3</v>
      </c>
      <c r="D210" s="252">
        <v>2E-3</v>
      </c>
      <c r="E210" s="252">
        <v>2E-3</v>
      </c>
      <c r="F210" s="252">
        <v>2E-3</v>
      </c>
      <c r="G210" s="277"/>
    </row>
    <row r="211" spans="1:7" hidden="1" x14ac:dyDescent="0.25">
      <c r="A211" s="23" t="s">
        <v>109</v>
      </c>
      <c r="B211" s="24" t="s">
        <v>107</v>
      </c>
      <c r="C211" s="253"/>
      <c r="D211" s="253"/>
      <c r="E211" s="253"/>
      <c r="F211" s="278"/>
      <c r="G211" s="275"/>
    </row>
    <row r="212" spans="1:7" hidden="1" x14ac:dyDescent="0.25">
      <c r="A212" s="23" t="s">
        <v>110</v>
      </c>
      <c r="B212" s="24" t="s">
        <v>107</v>
      </c>
      <c r="C212" s="252"/>
      <c r="D212" s="252"/>
      <c r="E212" s="252"/>
      <c r="F212" s="252"/>
      <c r="G212" s="24"/>
    </row>
    <row r="213" spans="1:7" hidden="1" x14ac:dyDescent="0.25">
      <c r="A213" s="406" t="s">
        <v>1357</v>
      </c>
      <c r="B213" s="407"/>
      <c r="C213" s="407"/>
      <c r="D213" s="407"/>
      <c r="E213" s="407"/>
      <c r="F213" s="407"/>
      <c r="G213" s="408"/>
    </row>
    <row r="214" spans="1:7" hidden="1" x14ac:dyDescent="0.25">
      <c r="A214" s="23" t="s">
        <v>111</v>
      </c>
      <c r="B214" s="24" t="s">
        <v>107</v>
      </c>
      <c r="C214" s="252"/>
      <c r="D214" s="252"/>
      <c r="E214" s="252"/>
      <c r="F214" s="252"/>
      <c r="G214" s="24"/>
    </row>
    <row r="215" spans="1:7" hidden="1" x14ac:dyDescent="0.25">
      <c r="A215" s="23" t="s">
        <v>106</v>
      </c>
      <c r="B215" s="24" t="s">
        <v>107</v>
      </c>
      <c r="C215" s="252">
        <v>0.876</v>
      </c>
      <c r="D215" s="252">
        <v>0.876</v>
      </c>
      <c r="E215" s="252">
        <v>0.876</v>
      </c>
      <c r="F215" s="252">
        <v>0.876</v>
      </c>
      <c r="G215" s="277"/>
    </row>
    <row r="216" spans="1:7" hidden="1" x14ac:dyDescent="0.25">
      <c r="A216" s="23" t="s">
        <v>108</v>
      </c>
      <c r="B216" s="24" t="s">
        <v>107</v>
      </c>
      <c r="C216" s="252">
        <v>0.876</v>
      </c>
      <c r="D216" s="252">
        <v>0.876</v>
      </c>
      <c r="E216" s="252">
        <v>0.876</v>
      </c>
      <c r="F216" s="252">
        <v>0.876</v>
      </c>
      <c r="G216" s="277"/>
    </row>
    <row r="217" spans="1:7" hidden="1" x14ac:dyDescent="0.25">
      <c r="A217" s="23" t="s">
        <v>109</v>
      </c>
      <c r="B217" s="24" t="s">
        <v>107</v>
      </c>
      <c r="C217" s="253"/>
      <c r="D217" s="253"/>
      <c r="E217" s="253"/>
      <c r="F217" s="278"/>
      <c r="G217" s="275"/>
    </row>
    <row r="218" spans="1:7" hidden="1" x14ac:dyDescent="0.25">
      <c r="A218" s="23" t="s">
        <v>110</v>
      </c>
      <c r="B218" s="24" t="s">
        <v>107</v>
      </c>
      <c r="C218" s="252"/>
      <c r="D218" s="252"/>
      <c r="E218" s="252"/>
      <c r="F218" s="252"/>
      <c r="G218" s="24"/>
    </row>
    <row r="219" spans="1:7" hidden="1" x14ac:dyDescent="0.25">
      <c r="A219" s="406" t="s">
        <v>2162</v>
      </c>
      <c r="B219" s="407"/>
      <c r="C219" s="407"/>
      <c r="D219" s="407"/>
      <c r="E219" s="407"/>
      <c r="F219" s="407"/>
      <c r="G219" s="408"/>
    </row>
    <row r="220" spans="1:7" hidden="1" x14ac:dyDescent="0.25">
      <c r="A220" s="23" t="s">
        <v>111</v>
      </c>
      <c r="B220" s="24" t="s">
        <v>107</v>
      </c>
      <c r="C220" s="252"/>
      <c r="D220" s="252"/>
      <c r="E220" s="252"/>
      <c r="F220" s="252"/>
      <c r="G220" s="24"/>
    </row>
    <row r="221" spans="1:7" hidden="1" x14ac:dyDescent="0.25">
      <c r="A221" s="23" t="s">
        <v>106</v>
      </c>
      <c r="B221" s="24" t="s">
        <v>107</v>
      </c>
      <c r="C221" s="252">
        <v>0.128</v>
      </c>
      <c r="D221" s="252">
        <v>0.128</v>
      </c>
      <c r="E221" s="252">
        <v>0.128</v>
      </c>
      <c r="F221" s="252">
        <v>0.128</v>
      </c>
      <c r="G221" s="277"/>
    </row>
    <row r="222" spans="1:7" hidden="1" x14ac:dyDescent="0.25">
      <c r="A222" s="23" t="s">
        <v>108</v>
      </c>
      <c r="B222" s="24" t="s">
        <v>107</v>
      </c>
      <c r="C222" s="252">
        <v>0.128</v>
      </c>
      <c r="D222" s="252">
        <v>0.128</v>
      </c>
      <c r="E222" s="252">
        <v>0.128</v>
      </c>
      <c r="F222" s="252">
        <v>0.128</v>
      </c>
      <c r="G222" s="277"/>
    </row>
    <row r="223" spans="1:7" hidden="1" x14ac:dyDescent="0.25">
      <c r="A223" s="23" t="s">
        <v>109</v>
      </c>
      <c r="B223" s="24" t="s">
        <v>107</v>
      </c>
      <c r="C223" s="253"/>
      <c r="D223" s="253"/>
      <c r="E223" s="253"/>
      <c r="F223" s="278"/>
      <c r="G223" s="275"/>
    </row>
    <row r="224" spans="1:7" hidden="1" x14ac:dyDescent="0.25">
      <c r="A224" s="23" t="s">
        <v>110</v>
      </c>
      <c r="B224" s="24" t="s">
        <v>107</v>
      </c>
      <c r="C224" s="252"/>
      <c r="D224" s="252"/>
      <c r="E224" s="252"/>
      <c r="F224" s="252"/>
      <c r="G224" s="24"/>
    </row>
    <row r="225" spans="1:7" hidden="1" x14ac:dyDescent="0.25">
      <c r="A225" s="406" t="s">
        <v>2163</v>
      </c>
      <c r="B225" s="407"/>
      <c r="C225" s="407"/>
      <c r="D225" s="407"/>
      <c r="E225" s="407"/>
      <c r="F225" s="407"/>
      <c r="G225" s="408"/>
    </row>
    <row r="226" spans="1:7" hidden="1" x14ac:dyDescent="0.25">
      <c r="A226" s="23" t="s">
        <v>111</v>
      </c>
      <c r="B226" s="24" t="s">
        <v>107</v>
      </c>
      <c r="C226" s="252"/>
      <c r="D226" s="252"/>
      <c r="E226" s="252"/>
      <c r="F226" s="252"/>
      <c r="G226" s="24"/>
    </row>
    <row r="227" spans="1:7" hidden="1" x14ac:dyDescent="0.25">
      <c r="A227" s="23" t="s">
        <v>106</v>
      </c>
      <c r="B227" s="24" t="s">
        <v>107</v>
      </c>
      <c r="C227" s="252">
        <v>1.8156000000000001</v>
      </c>
      <c r="D227" s="252">
        <v>1.8156000000000001</v>
      </c>
      <c r="E227" s="252">
        <v>1.8156000000000001</v>
      </c>
      <c r="F227" s="252">
        <v>1.8156000000000001</v>
      </c>
      <c r="G227" s="277"/>
    </row>
    <row r="228" spans="1:7" hidden="1" x14ac:dyDescent="0.25">
      <c r="A228" s="23" t="s">
        <v>108</v>
      </c>
      <c r="B228" s="24" t="s">
        <v>107</v>
      </c>
      <c r="C228" s="252">
        <v>1.8156000000000001</v>
      </c>
      <c r="D228" s="252">
        <v>1.8156000000000001</v>
      </c>
      <c r="E228" s="252">
        <v>1.8156000000000001</v>
      </c>
      <c r="F228" s="252">
        <v>1.8156000000000001</v>
      </c>
      <c r="G228" s="277"/>
    </row>
    <row r="229" spans="1:7" hidden="1" x14ac:dyDescent="0.25">
      <c r="A229" s="23" t="s">
        <v>109</v>
      </c>
      <c r="B229" s="24" t="s">
        <v>107</v>
      </c>
      <c r="C229" s="253"/>
      <c r="D229" s="253"/>
      <c r="E229" s="253"/>
      <c r="F229" s="278"/>
      <c r="G229" s="275"/>
    </row>
    <row r="230" spans="1:7" hidden="1" x14ac:dyDescent="0.25">
      <c r="A230" s="23" t="s">
        <v>110</v>
      </c>
      <c r="B230" s="24" t="s">
        <v>107</v>
      </c>
      <c r="C230" s="252"/>
      <c r="D230" s="252"/>
      <c r="E230" s="252"/>
      <c r="F230" s="252"/>
      <c r="G230" s="24"/>
    </row>
    <row r="231" spans="1:7" hidden="1" x14ac:dyDescent="0.25">
      <c r="A231" s="406" t="s">
        <v>2164</v>
      </c>
      <c r="B231" s="407"/>
      <c r="C231" s="407"/>
      <c r="D231" s="407"/>
      <c r="E231" s="407"/>
      <c r="F231" s="407"/>
      <c r="G231" s="408"/>
    </row>
    <row r="232" spans="1:7" hidden="1" x14ac:dyDescent="0.25">
      <c r="A232" s="23" t="s">
        <v>111</v>
      </c>
      <c r="B232" s="24" t="s">
        <v>107</v>
      </c>
      <c r="C232" s="252"/>
      <c r="D232" s="252"/>
      <c r="E232" s="252"/>
      <c r="F232" s="252"/>
      <c r="G232" s="24"/>
    </row>
    <row r="233" spans="1:7" hidden="1" x14ac:dyDescent="0.25">
      <c r="A233" s="23" t="s">
        <v>106</v>
      </c>
      <c r="B233" s="24" t="s">
        <v>107</v>
      </c>
      <c r="C233" s="252">
        <v>0</v>
      </c>
      <c r="D233" s="252">
        <v>9.9099999999999994E-2</v>
      </c>
      <c r="E233" s="252">
        <v>0.11260000000000001</v>
      </c>
      <c r="F233" s="252">
        <v>0.1181</v>
      </c>
      <c r="G233" s="277"/>
    </row>
    <row r="234" spans="1:7" hidden="1" x14ac:dyDescent="0.25">
      <c r="A234" s="23" t="s">
        <v>108</v>
      </c>
      <c r="B234" s="24" t="s">
        <v>107</v>
      </c>
      <c r="C234" s="252">
        <v>0</v>
      </c>
      <c r="D234" s="252">
        <v>0</v>
      </c>
      <c r="E234" s="252">
        <v>0</v>
      </c>
      <c r="F234" s="252">
        <v>0</v>
      </c>
      <c r="G234" s="277"/>
    </row>
    <row r="235" spans="1:7" hidden="1" x14ac:dyDescent="0.25">
      <c r="A235" s="23" t="s">
        <v>109</v>
      </c>
      <c r="B235" s="24" t="s">
        <v>107</v>
      </c>
      <c r="C235" s="253"/>
      <c r="D235" s="253"/>
      <c r="E235" s="253"/>
      <c r="F235" s="278"/>
      <c r="G235" s="275"/>
    </row>
    <row r="236" spans="1:7" hidden="1" x14ac:dyDescent="0.25">
      <c r="A236" s="23" t="s">
        <v>110</v>
      </c>
      <c r="B236" s="24" t="s">
        <v>107</v>
      </c>
      <c r="C236" s="252"/>
      <c r="D236" s="252"/>
      <c r="E236" s="252"/>
      <c r="F236" s="252"/>
      <c r="G236" s="24"/>
    </row>
    <row r="237" spans="1:7" hidden="1" x14ac:dyDescent="0.25">
      <c r="A237" s="406" t="s">
        <v>1363</v>
      </c>
      <c r="B237" s="407"/>
      <c r="C237" s="407"/>
      <c r="D237" s="407"/>
      <c r="E237" s="407"/>
      <c r="F237" s="407"/>
      <c r="G237" s="408"/>
    </row>
    <row r="238" spans="1:7" hidden="1" x14ac:dyDescent="0.25">
      <c r="A238" s="23" t="s">
        <v>111</v>
      </c>
      <c r="B238" s="24" t="s">
        <v>107</v>
      </c>
      <c r="C238" s="252"/>
      <c r="D238" s="252"/>
      <c r="E238" s="252"/>
      <c r="F238" s="252"/>
      <c r="G238" s="24"/>
    </row>
    <row r="239" spans="1:7" hidden="1" x14ac:dyDescent="0.25">
      <c r="A239" s="23" t="s">
        <v>106</v>
      </c>
      <c r="B239" s="24" t="s">
        <v>107</v>
      </c>
      <c r="C239" s="252">
        <v>3.84</v>
      </c>
      <c r="D239" s="252">
        <v>3.84</v>
      </c>
      <c r="E239" s="252">
        <v>3.84</v>
      </c>
      <c r="F239" s="252">
        <v>3.84</v>
      </c>
      <c r="G239" s="277"/>
    </row>
    <row r="240" spans="1:7" hidden="1" x14ac:dyDescent="0.25">
      <c r="A240" s="23" t="s">
        <v>108</v>
      </c>
      <c r="B240" s="24" t="s">
        <v>107</v>
      </c>
      <c r="C240" s="252">
        <v>0.24</v>
      </c>
      <c r="D240" s="252">
        <v>0.24</v>
      </c>
      <c r="E240" s="252">
        <v>0.24</v>
      </c>
      <c r="F240" s="252">
        <v>0.24</v>
      </c>
      <c r="G240" s="277"/>
    </row>
    <row r="241" spans="1:7" hidden="1" x14ac:dyDescent="0.25">
      <c r="A241" s="23" t="s">
        <v>109</v>
      </c>
      <c r="B241" s="24" t="s">
        <v>107</v>
      </c>
      <c r="C241" s="253"/>
      <c r="D241" s="253"/>
      <c r="E241" s="253"/>
      <c r="F241" s="278"/>
      <c r="G241" s="275"/>
    </row>
    <row r="242" spans="1:7" hidden="1" x14ac:dyDescent="0.25">
      <c r="A242" s="23" t="s">
        <v>110</v>
      </c>
      <c r="B242" s="24" t="s">
        <v>107</v>
      </c>
      <c r="C242" s="252"/>
      <c r="D242" s="252"/>
      <c r="E242" s="252"/>
      <c r="F242" s="252"/>
      <c r="G242" s="24"/>
    </row>
    <row r="243" spans="1:7" hidden="1" x14ac:dyDescent="0.25">
      <c r="A243" s="406" t="s">
        <v>2165</v>
      </c>
      <c r="B243" s="407"/>
      <c r="C243" s="407"/>
      <c r="D243" s="407"/>
      <c r="E243" s="407"/>
      <c r="F243" s="407"/>
      <c r="G243" s="408"/>
    </row>
    <row r="244" spans="1:7" hidden="1" x14ac:dyDescent="0.25">
      <c r="A244" s="23" t="s">
        <v>111</v>
      </c>
      <c r="B244" s="24" t="s">
        <v>107</v>
      </c>
      <c r="C244" s="252"/>
      <c r="D244" s="252"/>
      <c r="E244" s="252"/>
      <c r="F244" s="252"/>
      <c r="G244" s="24"/>
    </row>
    <row r="245" spans="1:7" hidden="1" x14ac:dyDescent="0.25">
      <c r="A245" s="23" t="s">
        <v>106</v>
      </c>
      <c r="B245" s="24" t="s">
        <v>107</v>
      </c>
      <c r="C245" s="252">
        <v>0.02</v>
      </c>
      <c r="D245" s="252">
        <v>0.02</v>
      </c>
      <c r="E245" s="252">
        <v>0.02</v>
      </c>
      <c r="F245" s="252">
        <v>0.02</v>
      </c>
      <c r="G245" s="277"/>
    </row>
    <row r="246" spans="1:7" hidden="1" x14ac:dyDescent="0.25">
      <c r="A246" s="23" t="s">
        <v>108</v>
      </c>
      <c r="B246" s="24" t="s">
        <v>107</v>
      </c>
      <c r="C246" s="252">
        <v>0.02</v>
      </c>
      <c r="D246" s="252">
        <v>0.02</v>
      </c>
      <c r="E246" s="252">
        <v>0.02</v>
      </c>
      <c r="F246" s="252">
        <v>0.02</v>
      </c>
      <c r="G246" s="277"/>
    </row>
    <row r="247" spans="1:7" hidden="1" x14ac:dyDescent="0.25">
      <c r="A247" s="23" t="s">
        <v>109</v>
      </c>
      <c r="B247" s="24" t="s">
        <v>107</v>
      </c>
      <c r="C247" s="253"/>
      <c r="D247" s="253"/>
      <c r="E247" s="253"/>
      <c r="F247" s="278"/>
      <c r="G247" s="275"/>
    </row>
    <row r="248" spans="1:7" hidden="1" x14ac:dyDescent="0.25">
      <c r="A248" s="23" t="s">
        <v>110</v>
      </c>
      <c r="B248" s="24" t="s">
        <v>107</v>
      </c>
      <c r="C248" s="252"/>
      <c r="D248" s="252"/>
      <c r="E248" s="252"/>
      <c r="F248" s="252"/>
      <c r="G248" s="24"/>
    </row>
    <row r="249" spans="1:7" hidden="1" x14ac:dyDescent="0.25">
      <c r="A249" s="406" t="s">
        <v>2166</v>
      </c>
      <c r="B249" s="407"/>
      <c r="C249" s="407"/>
      <c r="D249" s="407"/>
      <c r="E249" s="407"/>
      <c r="F249" s="407"/>
      <c r="G249" s="408"/>
    </row>
    <row r="250" spans="1:7" hidden="1" x14ac:dyDescent="0.25">
      <c r="A250" s="23" t="s">
        <v>111</v>
      </c>
      <c r="B250" s="24" t="s">
        <v>107</v>
      </c>
      <c r="C250" s="252"/>
      <c r="D250" s="252"/>
      <c r="E250" s="252"/>
      <c r="F250" s="252"/>
      <c r="G250" s="24"/>
    </row>
    <row r="251" spans="1:7" hidden="1" x14ac:dyDescent="0.25">
      <c r="A251" s="23" t="s">
        <v>106</v>
      </c>
      <c r="B251" s="24" t="s">
        <v>107</v>
      </c>
      <c r="C251" s="252">
        <v>2.1360000000000001E-2</v>
      </c>
      <c r="D251" s="252">
        <v>2.1360000000000001E-2</v>
      </c>
      <c r="E251" s="252">
        <v>2.1360000000000001E-2</v>
      </c>
      <c r="F251" s="252">
        <v>2.1360000000000001E-2</v>
      </c>
      <c r="G251" s="277"/>
    </row>
    <row r="252" spans="1:7" hidden="1" x14ac:dyDescent="0.25">
      <c r="A252" s="23" t="s">
        <v>108</v>
      </c>
      <c r="B252" s="24" t="s">
        <v>107</v>
      </c>
      <c r="C252" s="252">
        <v>2.1360000000000001E-2</v>
      </c>
      <c r="D252" s="252">
        <v>2.1360000000000001E-2</v>
      </c>
      <c r="E252" s="252">
        <v>2.1360000000000001E-2</v>
      </c>
      <c r="F252" s="252">
        <v>2.1360000000000001E-2</v>
      </c>
      <c r="G252" s="277"/>
    </row>
    <row r="253" spans="1:7" hidden="1" x14ac:dyDescent="0.25">
      <c r="A253" s="23" t="s">
        <v>109</v>
      </c>
      <c r="B253" s="24" t="s">
        <v>107</v>
      </c>
      <c r="C253" s="253"/>
      <c r="D253" s="253"/>
      <c r="E253" s="253"/>
      <c r="F253" s="278"/>
      <c r="G253" s="275"/>
    </row>
    <row r="254" spans="1:7" hidden="1" x14ac:dyDescent="0.25">
      <c r="A254" s="23" t="s">
        <v>110</v>
      </c>
      <c r="B254" s="24" t="s">
        <v>107</v>
      </c>
      <c r="C254" s="252"/>
      <c r="D254" s="252"/>
      <c r="E254" s="252"/>
      <c r="F254" s="252"/>
      <c r="G254" s="24"/>
    </row>
    <row r="255" spans="1:7" hidden="1" x14ac:dyDescent="0.25">
      <c r="A255" s="406" t="s">
        <v>2167</v>
      </c>
      <c r="B255" s="407"/>
      <c r="C255" s="407"/>
      <c r="D255" s="407"/>
      <c r="E255" s="407"/>
      <c r="F255" s="407"/>
      <c r="G255" s="408"/>
    </row>
    <row r="256" spans="1:7" hidden="1" x14ac:dyDescent="0.25">
      <c r="A256" s="23" t="s">
        <v>111</v>
      </c>
      <c r="B256" s="24" t="s">
        <v>107</v>
      </c>
      <c r="C256" s="252"/>
      <c r="D256" s="252"/>
      <c r="E256" s="252"/>
      <c r="F256" s="252"/>
      <c r="G256" s="24"/>
    </row>
    <row r="257" spans="1:7" hidden="1" x14ac:dyDescent="0.25">
      <c r="A257" s="23" t="s">
        <v>106</v>
      </c>
      <c r="B257" s="24" t="s">
        <v>107</v>
      </c>
      <c r="C257" s="252">
        <v>0</v>
      </c>
      <c r="D257" s="252">
        <v>0</v>
      </c>
      <c r="E257" s="252">
        <v>0</v>
      </c>
      <c r="F257" s="252">
        <v>9.5210000000000008</v>
      </c>
      <c r="G257" s="277"/>
    </row>
    <row r="258" spans="1:7" hidden="1" x14ac:dyDescent="0.25">
      <c r="A258" s="23" t="s">
        <v>108</v>
      </c>
      <c r="B258" s="24" t="s">
        <v>107</v>
      </c>
      <c r="C258" s="252">
        <v>0</v>
      </c>
      <c r="D258" s="252">
        <v>0</v>
      </c>
      <c r="E258" s="252">
        <v>0</v>
      </c>
      <c r="F258" s="252">
        <v>7.0999999999999994E-2</v>
      </c>
      <c r="G258" s="277"/>
    </row>
    <row r="259" spans="1:7" hidden="1" x14ac:dyDescent="0.25">
      <c r="A259" s="23" t="s">
        <v>109</v>
      </c>
      <c r="B259" s="24" t="s">
        <v>107</v>
      </c>
      <c r="C259" s="253"/>
      <c r="D259" s="253"/>
      <c r="E259" s="253"/>
      <c r="F259" s="278"/>
      <c r="G259" s="275"/>
    </row>
    <row r="260" spans="1:7" hidden="1" x14ac:dyDescent="0.25">
      <c r="A260" s="23" t="s">
        <v>110</v>
      </c>
      <c r="B260" s="24" t="s">
        <v>107</v>
      </c>
      <c r="C260" s="252"/>
      <c r="D260" s="252"/>
      <c r="E260" s="252"/>
      <c r="F260" s="252"/>
      <c r="G260" s="24"/>
    </row>
    <row r="261" spans="1:7" hidden="1" x14ac:dyDescent="0.25">
      <c r="A261" s="406" t="s">
        <v>2168</v>
      </c>
      <c r="B261" s="407"/>
      <c r="C261" s="407"/>
      <c r="D261" s="407"/>
      <c r="E261" s="407"/>
      <c r="F261" s="407"/>
      <c r="G261" s="408"/>
    </row>
    <row r="262" spans="1:7" hidden="1" x14ac:dyDescent="0.25">
      <c r="A262" s="23" t="s">
        <v>111</v>
      </c>
      <c r="B262" s="24" t="s">
        <v>107</v>
      </c>
      <c r="C262" s="252"/>
      <c r="D262" s="252"/>
      <c r="E262" s="252"/>
      <c r="F262" s="252"/>
      <c r="G262" s="24"/>
    </row>
    <row r="263" spans="1:7" hidden="1" x14ac:dyDescent="0.25">
      <c r="A263" s="23" t="s">
        <v>106</v>
      </c>
      <c r="B263" s="24" t="s">
        <v>107</v>
      </c>
      <c r="C263" s="252">
        <v>0</v>
      </c>
      <c r="D263" s="252">
        <v>0</v>
      </c>
      <c r="E263" s="252">
        <v>0</v>
      </c>
      <c r="F263" s="252">
        <v>17.57</v>
      </c>
      <c r="G263" s="277"/>
    </row>
    <row r="264" spans="1:7" hidden="1" x14ac:dyDescent="0.25">
      <c r="A264" s="23" t="s">
        <v>108</v>
      </c>
      <c r="B264" s="24" t="s">
        <v>107</v>
      </c>
      <c r="C264" s="252">
        <v>0</v>
      </c>
      <c r="D264" s="252">
        <v>0</v>
      </c>
      <c r="E264" s="252">
        <v>0</v>
      </c>
      <c r="F264" s="252">
        <v>0.13</v>
      </c>
      <c r="G264" s="277"/>
    </row>
    <row r="265" spans="1:7" hidden="1" x14ac:dyDescent="0.25">
      <c r="A265" s="23" t="s">
        <v>109</v>
      </c>
      <c r="B265" s="24" t="s">
        <v>107</v>
      </c>
      <c r="C265" s="253"/>
      <c r="D265" s="253"/>
      <c r="E265" s="253"/>
      <c r="F265" s="278"/>
      <c r="G265" s="275"/>
    </row>
    <row r="266" spans="1:7" hidden="1" x14ac:dyDescent="0.25">
      <c r="A266" s="23" t="s">
        <v>110</v>
      </c>
      <c r="B266" s="24" t="s">
        <v>107</v>
      </c>
      <c r="C266" s="252"/>
      <c r="D266" s="252"/>
      <c r="E266" s="252"/>
      <c r="F266" s="252"/>
      <c r="G266" s="24"/>
    </row>
    <row r="267" spans="1:7" hidden="1" x14ac:dyDescent="0.25">
      <c r="A267" s="406" t="s">
        <v>2169</v>
      </c>
      <c r="B267" s="407"/>
      <c r="C267" s="407"/>
      <c r="D267" s="407"/>
      <c r="E267" s="407"/>
      <c r="F267" s="407"/>
      <c r="G267" s="408"/>
    </row>
    <row r="268" spans="1:7" hidden="1" x14ac:dyDescent="0.25">
      <c r="A268" s="23" t="s">
        <v>111</v>
      </c>
      <c r="B268" s="24" t="s">
        <v>107</v>
      </c>
      <c r="C268" s="252"/>
      <c r="D268" s="252"/>
      <c r="E268" s="252"/>
      <c r="F268" s="252"/>
      <c r="G268" s="24"/>
    </row>
    <row r="269" spans="1:7" hidden="1" x14ac:dyDescent="0.25">
      <c r="A269" s="23" t="s">
        <v>106</v>
      </c>
      <c r="B269" s="24" t="s">
        <v>107</v>
      </c>
      <c r="C269" s="252">
        <v>2.1000000000000001E-2</v>
      </c>
      <c r="D269" s="252">
        <v>2.1000000000000001E-2</v>
      </c>
      <c r="E269" s="252">
        <v>2.1000000000000001E-2</v>
      </c>
      <c r="F269" s="252">
        <v>2.1000000000000001E-2</v>
      </c>
      <c r="G269" s="277"/>
    </row>
    <row r="270" spans="1:7" hidden="1" x14ac:dyDescent="0.25">
      <c r="A270" s="23" t="s">
        <v>108</v>
      </c>
      <c r="B270" s="24" t="s">
        <v>107</v>
      </c>
      <c r="C270" s="252">
        <v>2.1000000000000001E-2</v>
      </c>
      <c r="D270" s="252">
        <v>2.1000000000000001E-2</v>
      </c>
      <c r="E270" s="252">
        <v>2.1000000000000001E-2</v>
      </c>
      <c r="F270" s="252">
        <v>2.1000000000000001E-2</v>
      </c>
      <c r="G270" s="277"/>
    </row>
    <row r="271" spans="1:7" hidden="1" x14ac:dyDescent="0.25">
      <c r="A271" s="23" t="s">
        <v>109</v>
      </c>
      <c r="B271" s="24" t="s">
        <v>107</v>
      </c>
      <c r="C271" s="253"/>
      <c r="D271" s="253"/>
      <c r="E271" s="253"/>
      <c r="F271" s="278"/>
      <c r="G271" s="275"/>
    </row>
    <row r="272" spans="1:7" hidden="1" x14ac:dyDescent="0.25">
      <c r="A272" s="23" t="s">
        <v>110</v>
      </c>
      <c r="B272" s="24" t="s">
        <v>107</v>
      </c>
      <c r="C272" s="252"/>
      <c r="D272" s="252"/>
      <c r="E272" s="252"/>
      <c r="F272" s="252"/>
      <c r="G272" s="24"/>
    </row>
    <row r="273" spans="1:7" hidden="1" x14ac:dyDescent="0.25">
      <c r="A273" s="406" t="s">
        <v>2170</v>
      </c>
      <c r="B273" s="407"/>
      <c r="C273" s="407"/>
      <c r="D273" s="407"/>
      <c r="E273" s="407"/>
      <c r="F273" s="407"/>
      <c r="G273" s="408"/>
    </row>
    <row r="274" spans="1:7" hidden="1" x14ac:dyDescent="0.25">
      <c r="A274" s="23" t="s">
        <v>111</v>
      </c>
      <c r="B274" s="24" t="s">
        <v>107</v>
      </c>
      <c r="C274" s="252"/>
      <c r="D274" s="252"/>
      <c r="E274" s="252"/>
      <c r="F274" s="252"/>
      <c r="G274" s="24"/>
    </row>
    <row r="275" spans="1:7" hidden="1" x14ac:dyDescent="0.25">
      <c r="A275" s="23" t="s">
        <v>106</v>
      </c>
      <c r="B275" s="24" t="s">
        <v>107</v>
      </c>
      <c r="C275" s="252">
        <v>2.1000000000000001E-2</v>
      </c>
      <c r="D275" s="252">
        <v>2.1000000000000001E-2</v>
      </c>
      <c r="E275" s="252">
        <v>2.1000000000000001E-2</v>
      </c>
      <c r="F275" s="252">
        <v>2.1000000000000001E-2</v>
      </c>
      <c r="G275" s="277"/>
    </row>
    <row r="276" spans="1:7" hidden="1" x14ac:dyDescent="0.25">
      <c r="A276" s="23" t="s">
        <v>108</v>
      </c>
      <c r="B276" s="24" t="s">
        <v>107</v>
      </c>
      <c r="C276" s="252">
        <v>2.1000000000000001E-2</v>
      </c>
      <c r="D276" s="252">
        <v>2.1000000000000001E-2</v>
      </c>
      <c r="E276" s="252">
        <v>2.1000000000000001E-2</v>
      </c>
      <c r="F276" s="252">
        <v>2.1000000000000001E-2</v>
      </c>
      <c r="G276" s="277"/>
    </row>
    <row r="277" spans="1:7" hidden="1" x14ac:dyDescent="0.25">
      <c r="A277" s="23" t="s">
        <v>109</v>
      </c>
      <c r="B277" s="24" t="s">
        <v>107</v>
      </c>
      <c r="C277" s="253"/>
      <c r="D277" s="253"/>
      <c r="E277" s="253"/>
      <c r="F277" s="278"/>
      <c r="G277" s="275"/>
    </row>
    <row r="278" spans="1:7" hidden="1" x14ac:dyDescent="0.25">
      <c r="A278" s="23" t="s">
        <v>110</v>
      </c>
      <c r="B278" s="24" t="s">
        <v>107</v>
      </c>
      <c r="C278" s="252"/>
      <c r="D278" s="252"/>
      <c r="E278" s="252"/>
      <c r="F278" s="252"/>
      <c r="G278" s="24"/>
    </row>
    <row r="279" spans="1:7" hidden="1" x14ac:dyDescent="0.25">
      <c r="A279" s="406" t="s">
        <v>2171</v>
      </c>
      <c r="B279" s="407"/>
      <c r="C279" s="407"/>
      <c r="D279" s="407"/>
      <c r="E279" s="407"/>
      <c r="F279" s="407"/>
      <c r="G279" s="408"/>
    </row>
    <row r="280" spans="1:7" hidden="1" x14ac:dyDescent="0.25">
      <c r="A280" s="23" t="s">
        <v>111</v>
      </c>
      <c r="B280" s="24" t="s">
        <v>107</v>
      </c>
      <c r="C280" s="252"/>
      <c r="D280" s="252"/>
      <c r="E280" s="252"/>
      <c r="F280" s="252"/>
      <c r="G280" s="24"/>
    </row>
    <row r="281" spans="1:7" hidden="1" x14ac:dyDescent="0.25">
      <c r="A281" s="23" t="s">
        <v>106</v>
      </c>
      <c r="B281" s="24" t="s">
        <v>107</v>
      </c>
      <c r="C281" s="252">
        <v>3.2000000000000001E-2</v>
      </c>
      <c r="D281" s="252">
        <v>3.2000000000000001E-2</v>
      </c>
      <c r="E281" s="252">
        <v>3.2000000000000001E-2</v>
      </c>
      <c r="F281" s="252">
        <v>3.2000000000000001E-2</v>
      </c>
      <c r="G281" s="277"/>
    </row>
    <row r="282" spans="1:7" hidden="1" x14ac:dyDescent="0.25">
      <c r="A282" s="23" t="s">
        <v>108</v>
      </c>
      <c r="B282" s="24" t="s">
        <v>107</v>
      </c>
      <c r="C282" s="252">
        <v>3.2000000000000001E-2</v>
      </c>
      <c r="D282" s="252">
        <v>3.2000000000000001E-2</v>
      </c>
      <c r="E282" s="252">
        <v>3.2000000000000001E-2</v>
      </c>
      <c r="F282" s="252">
        <v>3.2000000000000001E-2</v>
      </c>
      <c r="G282" s="277"/>
    </row>
    <row r="283" spans="1:7" hidden="1" x14ac:dyDescent="0.25">
      <c r="A283" s="23" t="s">
        <v>109</v>
      </c>
      <c r="B283" s="24" t="s">
        <v>107</v>
      </c>
      <c r="C283" s="253"/>
      <c r="D283" s="253"/>
      <c r="E283" s="253"/>
      <c r="F283" s="278"/>
      <c r="G283" s="275"/>
    </row>
    <row r="284" spans="1:7" hidden="1" x14ac:dyDescent="0.25">
      <c r="A284" s="23" t="s">
        <v>110</v>
      </c>
      <c r="B284" s="24" t="s">
        <v>107</v>
      </c>
      <c r="C284" s="252"/>
      <c r="D284" s="252"/>
      <c r="E284" s="252"/>
      <c r="F284" s="252"/>
      <c r="G284" s="24"/>
    </row>
    <row r="285" spans="1:7" hidden="1" x14ac:dyDescent="0.25">
      <c r="A285" s="406" t="s">
        <v>2172</v>
      </c>
      <c r="B285" s="407"/>
      <c r="C285" s="407"/>
      <c r="D285" s="407"/>
      <c r="E285" s="407"/>
      <c r="F285" s="407"/>
      <c r="G285" s="408"/>
    </row>
    <row r="286" spans="1:7" hidden="1" x14ac:dyDescent="0.25">
      <c r="A286" s="23" t="s">
        <v>111</v>
      </c>
      <c r="B286" s="24" t="s">
        <v>107</v>
      </c>
      <c r="C286" s="252"/>
      <c r="D286" s="252"/>
      <c r="E286" s="252"/>
      <c r="F286" s="252"/>
      <c r="G286" s="24"/>
    </row>
    <row r="287" spans="1:7" hidden="1" x14ac:dyDescent="0.25">
      <c r="A287" s="23" t="s">
        <v>106</v>
      </c>
      <c r="B287" s="24" t="s">
        <v>107</v>
      </c>
      <c r="C287" s="252">
        <v>2.1360000000000001E-2</v>
      </c>
      <c r="D287" s="252">
        <v>2.1360000000000001E-2</v>
      </c>
      <c r="E287" s="252">
        <v>2.1360000000000001E-2</v>
      </c>
      <c r="F287" s="252">
        <v>2.1360000000000001E-2</v>
      </c>
      <c r="G287" s="277"/>
    </row>
    <row r="288" spans="1:7" hidden="1" x14ac:dyDescent="0.25">
      <c r="A288" s="23" t="s">
        <v>108</v>
      </c>
      <c r="B288" s="24" t="s">
        <v>107</v>
      </c>
      <c r="C288" s="252">
        <v>2.1360000000000001E-2</v>
      </c>
      <c r="D288" s="252">
        <v>2.1360000000000001E-2</v>
      </c>
      <c r="E288" s="252">
        <v>2.1360000000000001E-2</v>
      </c>
      <c r="F288" s="252">
        <v>2.1360000000000001E-2</v>
      </c>
      <c r="G288" s="277"/>
    </row>
    <row r="289" spans="1:7" hidden="1" x14ac:dyDescent="0.25">
      <c r="A289" s="23" t="s">
        <v>109</v>
      </c>
      <c r="B289" s="24" t="s">
        <v>107</v>
      </c>
      <c r="C289" s="253"/>
      <c r="D289" s="253"/>
      <c r="E289" s="253"/>
      <c r="F289" s="278"/>
      <c r="G289" s="275"/>
    </row>
    <row r="290" spans="1:7" hidden="1" x14ac:dyDescent="0.25">
      <c r="A290" s="23" t="s">
        <v>110</v>
      </c>
      <c r="B290" s="24" t="s">
        <v>107</v>
      </c>
      <c r="C290" s="252"/>
      <c r="D290" s="252"/>
      <c r="E290" s="252"/>
      <c r="F290" s="252"/>
      <c r="G290" s="24"/>
    </row>
    <row r="291" spans="1:7" hidden="1" x14ac:dyDescent="0.25">
      <c r="A291" s="406" t="s">
        <v>2173</v>
      </c>
      <c r="B291" s="407"/>
      <c r="C291" s="407"/>
      <c r="D291" s="407"/>
      <c r="E291" s="407"/>
      <c r="F291" s="407"/>
      <c r="G291" s="408"/>
    </row>
    <row r="292" spans="1:7" hidden="1" x14ac:dyDescent="0.25">
      <c r="A292" s="23" t="s">
        <v>111</v>
      </c>
      <c r="B292" s="24" t="s">
        <v>107</v>
      </c>
      <c r="C292" s="252"/>
      <c r="D292" s="252"/>
      <c r="E292" s="252"/>
      <c r="F292" s="252"/>
      <c r="G292" s="24"/>
    </row>
    <row r="293" spans="1:7" hidden="1" x14ac:dyDescent="0.25">
      <c r="A293" s="23" t="s">
        <v>106</v>
      </c>
      <c r="B293" s="24" t="s">
        <v>107</v>
      </c>
      <c r="C293" s="252">
        <v>2.1360000000000001E-2</v>
      </c>
      <c r="D293" s="252">
        <v>2.1360000000000001E-2</v>
      </c>
      <c r="E293" s="252">
        <v>2.1360000000000001E-2</v>
      </c>
      <c r="F293" s="252">
        <v>2.1360000000000001E-2</v>
      </c>
      <c r="G293" s="277"/>
    </row>
    <row r="294" spans="1:7" hidden="1" x14ac:dyDescent="0.25">
      <c r="A294" s="23" t="s">
        <v>108</v>
      </c>
      <c r="B294" s="24" t="s">
        <v>107</v>
      </c>
      <c r="C294" s="252">
        <v>2.1360000000000001E-2</v>
      </c>
      <c r="D294" s="252">
        <v>2.1360000000000001E-2</v>
      </c>
      <c r="E294" s="252">
        <v>2.1360000000000001E-2</v>
      </c>
      <c r="F294" s="252">
        <v>2.1360000000000001E-2</v>
      </c>
      <c r="G294" s="277"/>
    </row>
    <row r="295" spans="1:7" hidden="1" x14ac:dyDescent="0.25">
      <c r="A295" s="23" t="s">
        <v>109</v>
      </c>
      <c r="B295" s="24" t="s">
        <v>107</v>
      </c>
      <c r="C295" s="253"/>
      <c r="D295" s="253"/>
      <c r="E295" s="253"/>
      <c r="F295" s="278"/>
      <c r="G295" s="275"/>
    </row>
    <row r="296" spans="1:7" hidden="1" x14ac:dyDescent="0.25">
      <c r="A296" s="23" t="s">
        <v>110</v>
      </c>
      <c r="B296" s="24" t="s">
        <v>107</v>
      </c>
      <c r="C296" s="252"/>
      <c r="D296" s="252"/>
      <c r="E296" s="252"/>
      <c r="F296" s="252"/>
      <c r="G296" s="24"/>
    </row>
    <row r="297" spans="1:7" hidden="1" x14ac:dyDescent="0.25">
      <c r="A297" s="406" t="s">
        <v>2174</v>
      </c>
      <c r="B297" s="407"/>
      <c r="C297" s="407"/>
      <c r="D297" s="407"/>
      <c r="E297" s="407"/>
      <c r="F297" s="407"/>
      <c r="G297" s="408"/>
    </row>
    <row r="298" spans="1:7" hidden="1" x14ac:dyDescent="0.25">
      <c r="A298" s="23" t="s">
        <v>111</v>
      </c>
      <c r="B298" s="24" t="s">
        <v>107</v>
      </c>
      <c r="C298" s="252"/>
      <c r="D298" s="252"/>
      <c r="E298" s="252"/>
      <c r="F298" s="252"/>
      <c r="G298" s="24"/>
    </row>
    <row r="299" spans="1:7" hidden="1" x14ac:dyDescent="0.25">
      <c r="A299" s="23" t="s">
        <v>106</v>
      </c>
      <c r="B299" s="24" t="s">
        <v>107</v>
      </c>
      <c r="C299" s="252">
        <v>2.1360000000000001E-2</v>
      </c>
      <c r="D299" s="252">
        <v>2.1360000000000001E-2</v>
      </c>
      <c r="E299" s="252">
        <v>2.1360000000000001E-2</v>
      </c>
      <c r="F299" s="252">
        <v>2.1360000000000001E-2</v>
      </c>
      <c r="G299" s="277"/>
    </row>
    <row r="300" spans="1:7" hidden="1" x14ac:dyDescent="0.25">
      <c r="A300" s="23" t="s">
        <v>108</v>
      </c>
      <c r="B300" s="24" t="s">
        <v>107</v>
      </c>
      <c r="C300" s="252">
        <v>2.1360000000000001E-2</v>
      </c>
      <c r="D300" s="252">
        <v>2.1360000000000001E-2</v>
      </c>
      <c r="E300" s="252">
        <v>2.1360000000000001E-2</v>
      </c>
      <c r="F300" s="252">
        <v>2.1360000000000001E-2</v>
      </c>
      <c r="G300" s="277"/>
    </row>
    <row r="301" spans="1:7" hidden="1" x14ac:dyDescent="0.25">
      <c r="A301" s="23" t="s">
        <v>109</v>
      </c>
      <c r="B301" s="24" t="s">
        <v>107</v>
      </c>
      <c r="C301" s="253"/>
      <c r="D301" s="253"/>
      <c r="E301" s="253"/>
      <c r="F301" s="278"/>
      <c r="G301" s="275"/>
    </row>
    <row r="302" spans="1:7" hidden="1" x14ac:dyDescent="0.25">
      <c r="A302" s="23" t="s">
        <v>110</v>
      </c>
      <c r="B302" s="24" t="s">
        <v>107</v>
      </c>
      <c r="C302" s="252"/>
      <c r="D302" s="252"/>
      <c r="E302" s="252"/>
      <c r="F302" s="252"/>
      <c r="G302" s="24"/>
    </row>
    <row r="303" spans="1:7" hidden="1" x14ac:dyDescent="0.25">
      <c r="A303" s="406" t="s">
        <v>2175</v>
      </c>
      <c r="B303" s="407"/>
      <c r="C303" s="407"/>
      <c r="D303" s="407"/>
      <c r="E303" s="407"/>
      <c r="F303" s="407"/>
      <c r="G303" s="408"/>
    </row>
    <row r="304" spans="1:7" hidden="1" x14ac:dyDescent="0.25">
      <c r="A304" s="23" t="s">
        <v>111</v>
      </c>
      <c r="B304" s="24" t="s">
        <v>107</v>
      </c>
      <c r="C304" s="252"/>
      <c r="D304" s="252"/>
      <c r="E304" s="252"/>
      <c r="F304" s="252"/>
      <c r="G304" s="24"/>
    </row>
    <row r="305" spans="1:7" hidden="1" x14ac:dyDescent="0.25">
      <c r="A305" s="23" t="s">
        <v>106</v>
      </c>
      <c r="B305" s="24" t="s">
        <v>107</v>
      </c>
      <c r="C305" s="252">
        <v>2.1360000000000001E-2</v>
      </c>
      <c r="D305" s="252">
        <v>2.1360000000000001E-2</v>
      </c>
      <c r="E305" s="252">
        <v>2.1360000000000001E-2</v>
      </c>
      <c r="F305" s="252">
        <v>2.1360000000000001E-2</v>
      </c>
      <c r="G305" s="277"/>
    </row>
    <row r="306" spans="1:7" hidden="1" x14ac:dyDescent="0.25">
      <c r="A306" s="23" t="s">
        <v>108</v>
      </c>
      <c r="B306" s="24" t="s">
        <v>107</v>
      </c>
      <c r="C306" s="252">
        <v>2.1360000000000001E-2</v>
      </c>
      <c r="D306" s="252">
        <v>2.1360000000000001E-2</v>
      </c>
      <c r="E306" s="252">
        <v>2.1360000000000001E-2</v>
      </c>
      <c r="F306" s="252">
        <v>2.1360000000000001E-2</v>
      </c>
      <c r="G306" s="277"/>
    </row>
    <row r="307" spans="1:7" hidden="1" x14ac:dyDescent="0.25">
      <c r="A307" s="23" t="s">
        <v>109</v>
      </c>
      <c r="B307" s="24" t="s">
        <v>107</v>
      </c>
      <c r="C307" s="253"/>
      <c r="D307" s="253"/>
      <c r="E307" s="253"/>
      <c r="F307" s="278"/>
      <c r="G307" s="275"/>
    </row>
    <row r="308" spans="1:7" hidden="1" x14ac:dyDescent="0.25">
      <c r="A308" s="23" t="s">
        <v>110</v>
      </c>
      <c r="B308" s="24" t="s">
        <v>107</v>
      </c>
      <c r="C308" s="252"/>
      <c r="D308" s="252"/>
      <c r="E308" s="252"/>
      <c r="F308" s="252"/>
      <c r="G308" s="24"/>
    </row>
    <row r="309" spans="1:7" hidden="1" x14ac:dyDescent="0.25">
      <c r="A309" s="406" t="s">
        <v>2176</v>
      </c>
      <c r="B309" s="407"/>
      <c r="C309" s="407"/>
      <c r="D309" s="407"/>
      <c r="E309" s="407"/>
      <c r="F309" s="407"/>
      <c r="G309" s="408"/>
    </row>
    <row r="310" spans="1:7" hidden="1" x14ac:dyDescent="0.25">
      <c r="A310" s="23" t="s">
        <v>111</v>
      </c>
      <c r="B310" s="24" t="s">
        <v>107</v>
      </c>
      <c r="C310" s="252"/>
      <c r="D310" s="252"/>
      <c r="E310" s="252"/>
      <c r="F310" s="252"/>
      <c r="G310" s="24"/>
    </row>
    <row r="311" spans="1:7" hidden="1" x14ac:dyDescent="0.25">
      <c r="A311" s="23" t="s">
        <v>106</v>
      </c>
      <c r="B311" s="24" t="s">
        <v>107</v>
      </c>
      <c r="C311" s="252">
        <v>2.1360000000000001E-2</v>
      </c>
      <c r="D311" s="252">
        <v>2.1360000000000001E-2</v>
      </c>
      <c r="E311" s="252">
        <v>2.1360000000000001E-2</v>
      </c>
      <c r="F311" s="252">
        <v>2.1360000000000001E-2</v>
      </c>
      <c r="G311" s="277"/>
    </row>
    <row r="312" spans="1:7" hidden="1" x14ac:dyDescent="0.25">
      <c r="A312" s="23" t="s">
        <v>108</v>
      </c>
      <c r="B312" s="24" t="s">
        <v>107</v>
      </c>
      <c r="C312" s="252">
        <v>2.1360000000000001E-2</v>
      </c>
      <c r="D312" s="252">
        <v>2.1360000000000001E-2</v>
      </c>
      <c r="E312" s="252">
        <v>2.1360000000000001E-2</v>
      </c>
      <c r="F312" s="252">
        <v>2.1360000000000001E-2</v>
      </c>
      <c r="G312" s="277"/>
    </row>
    <row r="313" spans="1:7" hidden="1" x14ac:dyDescent="0.25">
      <c r="A313" s="23" t="s">
        <v>109</v>
      </c>
      <c r="B313" s="24" t="s">
        <v>107</v>
      </c>
      <c r="C313" s="253"/>
      <c r="D313" s="253"/>
      <c r="E313" s="253"/>
      <c r="F313" s="278"/>
      <c r="G313" s="275"/>
    </row>
    <row r="314" spans="1:7" hidden="1" x14ac:dyDescent="0.25">
      <c r="A314" s="23" t="s">
        <v>110</v>
      </c>
      <c r="B314" s="24" t="s">
        <v>107</v>
      </c>
      <c r="C314" s="252"/>
      <c r="D314" s="252"/>
      <c r="E314" s="252"/>
      <c r="F314" s="252"/>
      <c r="G314" s="24"/>
    </row>
    <row r="315" spans="1:7" hidden="1" x14ac:dyDescent="0.25">
      <c r="A315" s="406" t="s">
        <v>2177</v>
      </c>
      <c r="B315" s="407"/>
      <c r="C315" s="407"/>
      <c r="D315" s="407"/>
      <c r="E315" s="407"/>
      <c r="F315" s="407"/>
      <c r="G315" s="408"/>
    </row>
    <row r="316" spans="1:7" hidden="1" x14ac:dyDescent="0.25">
      <c r="A316" s="23" t="s">
        <v>111</v>
      </c>
      <c r="B316" s="24" t="s">
        <v>107</v>
      </c>
      <c r="C316" s="252"/>
      <c r="D316" s="252"/>
      <c r="E316" s="252"/>
      <c r="F316" s="252"/>
      <c r="G316" s="24"/>
    </row>
    <row r="317" spans="1:7" hidden="1" x14ac:dyDescent="0.25">
      <c r="A317" s="23" t="s">
        <v>106</v>
      </c>
      <c r="B317" s="24" t="s">
        <v>107</v>
      </c>
      <c r="C317" s="252">
        <v>2.1360000000000001E-2</v>
      </c>
      <c r="D317" s="252">
        <v>2.1360000000000001E-2</v>
      </c>
      <c r="E317" s="252">
        <v>2.1360000000000001E-2</v>
      </c>
      <c r="F317" s="252">
        <v>2.1360000000000001E-2</v>
      </c>
      <c r="G317" s="277"/>
    </row>
    <row r="318" spans="1:7" hidden="1" x14ac:dyDescent="0.25">
      <c r="A318" s="23" t="s">
        <v>108</v>
      </c>
      <c r="B318" s="24" t="s">
        <v>107</v>
      </c>
      <c r="C318" s="252">
        <v>2.1360000000000001E-2</v>
      </c>
      <c r="D318" s="252">
        <v>2.1360000000000001E-2</v>
      </c>
      <c r="E318" s="252">
        <v>2.1360000000000001E-2</v>
      </c>
      <c r="F318" s="252">
        <v>2.1360000000000001E-2</v>
      </c>
      <c r="G318" s="277"/>
    </row>
    <row r="319" spans="1:7" hidden="1" x14ac:dyDescent="0.25">
      <c r="A319" s="23" t="s">
        <v>109</v>
      </c>
      <c r="B319" s="24" t="s">
        <v>107</v>
      </c>
      <c r="C319" s="253"/>
      <c r="D319" s="253"/>
      <c r="E319" s="253"/>
      <c r="F319" s="278"/>
      <c r="G319" s="275"/>
    </row>
    <row r="320" spans="1:7" hidden="1" x14ac:dyDescent="0.25">
      <c r="A320" s="23" t="s">
        <v>110</v>
      </c>
      <c r="B320" s="24" t="s">
        <v>107</v>
      </c>
      <c r="C320" s="252"/>
      <c r="D320" s="252"/>
      <c r="E320" s="252"/>
      <c r="F320" s="252"/>
      <c r="G320" s="24"/>
    </row>
    <row r="321" spans="1:7" hidden="1" x14ac:dyDescent="0.25">
      <c r="A321" s="406" t="s">
        <v>2178</v>
      </c>
      <c r="B321" s="407"/>
      <c r="C321" s="407"/>
      <c r="D321" s="407"/>
      <c r="E321" s="407"/>
      <c r="F321" s="407"/>
      <c r="G321" s="408"/>
    </row>
    <row r="322" spans="1:7" hidden="1" x14ac:dyDescent="0.25">
      <c r="A322" s="23" t="s">
        <v>111</v>
      </c>
      <c r="B322" s="24" t="s">
        <v>107</v>
      </c>
      <c r="C322" s="252"/>
      <c r="D322" s="252"/>
      <c r="E322" s="252"/>
      <c r="F322" s="252"/>
      <c r="G322" s="24"/>
    </row>
    <row r="323" spans="1:7" hidden="1" x14ac:dyDescent="0.25">
      <c r="A323" s="23" t="s">
        <v>106</v>
      </c>
      <c r="B323" s="24" t="s">
        <v>107</v>
      </c>
      <c r="C323" s="252">
        <v>2.1360000000000001E-2</v>
      </c>
      <c r="D323" s="252">
        <v>2.1360000000000001E-2</v>
      </c>
      <c r="E323" s="252">
        <v>2.1360000000000001E-2</v>
      </c>
      <c r="F323" s="252">
        <v>2.1360000000000001E-2</v>
      </c>
      <c r="G323" s="277"/>
    </row>
    <row r="324" spans="1:7" hidden="1" x14ac:dyDescent="0.25">
      <c r="A324" s="23" t="s">
        <v>108</v>
      </c>
      <c r="B324" s="24" t="s">
        <v>107</v>
      </c>
      <c r="C324" s="252">
        <v>2.1360000000000001E-2</v>
      </c>
      <c r="D324" s="252">
        <v>2.1360000000000001E-2</v>
      </c>
      <c r="E324" s="252">
        <v>2.1360000000000001E-2</v>
      </c>
      <c r="F324" s="252">
        <v>2.1360000000000001E-2</v>
      </c>
      <c r="G324" s="277"/>
    </row>
    <row r="325" spans="1:7" hidden="1" x14ac:dyDescent="0.25">
      <c r="A325" s="23" t="s">
        <v>109</v>
      </c>
      <c r="B325" s="24" t="s">
        <v>107</v>
      </c>
      <c r="C325" s="253"/>
      <c r="D325" s="253"/>
      <c r="E325" s="253"/>
      <c r="F325" s="278"/>
      <c r="G325" s="275"/>
    </row>
    <row r="326" spans="1:7" hidden="1" x14ac:dyDescent="0.25">
      <c r="A326" s="23" t="s">
        <v>110</v>
      </c>
      <c r="B326" s="24" t="s">
        <v>107</v>
      </c>
      <c r="C326" s="252"/>
      <c r="D326" s="252"/>
      <c r="E326" s="252"/>
      <c r="F326" s="252"/>
      <c r="G326" s="24"/>
    </row>
    <row r="327" spans="1:7" hidden="1" x14ac:dyDescent="0.25">
      <c r="A327" s="406" t="s">
        <v>2179</v>
      </c>
      <c r="B327" s="407"/>
      <c r="C327" s="407"/>
      <c r="D327" s="407"/>
      <c r="E327" s="407"/>
      <c r="F327" s="407"/>
      <c r="G327" s="408"/>
    </row>
    <row r="328" spans="1:7" hidden="1" x14ac:dyDescent="0.25">
      <c r="A328" s="23" t="s">
        <v>111</v>
      </c>
      <c r="B328" s="24" t="s">
        <v>107</v>
      </c>
      <c r="C328" s="252"/>
      <c r="D328" s="252"/>
      <c r="E328" s="252"/>
      <c r="F328" s="252"/>
      <c r="G328" s="24"/>
    </row>
    <row r="329" spans="1:7" hidden="1" x14ac:dyDescent="0.25">
      <c r="A329" s="23" t="s">
        <v>106</v>
      </c>
      <c r="B329" s="24" t="s">
        <v>107</v>
      </c>
      <c r="C329" s="252">
        <v>2.1360000000000001E-2</v>
      </c>
      <c r="D329" s="252">
        <v>2.1360000000000001E-2</v>
      </c>
      <c r="E329" s="252">
        <v>2.1360000000000001E-2</v>
      </c>
      <c r="F329" s="252">
        <v>2.1360000000000001E-2</v>
      </c>
      <c r="G329" s="277"/>
    </row>
    <row r="330" spans="1:7" hidden="1" x14ac:dyDescent="0.25">
      <c r="A330" s="23" t="s">
        <v>108</v>
      </c>
      <c r="B330" s="24" t="s">
        <v>107</v>
      </c>
      <c r="C330" s="252">
        <v>2.1360000000000001E-2</v>
      </c>
      <c r="D330" s="252">
        <v>2.1360000000000001E-2</v>
      </c>
      <c r="E330" s="252">
        <v>2.1360000000000001E-2</v>
      </c>
      <c r="F330" s="252">
        <v>2.1360000000000001E-2</v>
      </c>
      <c r="G330" s="277"/>
    </row>
    <row r="331" spans="1:7" hidden="1" x14ac:dyDescent="0.25">
      <c r="A331" s="23" t="s">
        <v>109</v>
      </c>
      <c r="B331" s="24" t="s">
        <v>107</v>
      </c>
      <c r="C331" s="253"/>
      <c r="D331" s="253"/>
      <c r="E331" s="253"/>
      <c r="F331" s="278"/>
      <c r="G331" s="275"/>
    </row>
    <row r="332" spans="1:7" hidden="1" x14ac:dyDescent="0.25">
      <c r="A332" s="23" t="s">
        <v>110</v>
      </c>
      <c r="B332" s="24" t="s">
        <v>107</v>
      </c>
      <c r="C332" s="252"/>
      <c r="D332" s="252"/>
      <c r="E332" s="252"/>
      <c r="F332" s="252"/>
      <c r="G332" s="24"/>
    </row>
  </sheetData>
  <mergeCells count="55">
    <mergeCell ref="A303:G303"/>
    <mergeCell ref="A309:G309"/>
    <mergeCell ref="A315:G315"/>
    <mergeCell ref="A321:G321"/>
    <mergeCell ref="A327:G327"/>
    <mergeCell ref="A273:G273"/>
    <mergeCell ref="A279:G279"/>
    <mergeCell ref="A285:G285"/>
    <mergeCell ref="A291:G291"/>
    <mergeCell ref="A297:G297"/>
    <mergeCell ref="A243:G243"/>
    <mergeCell ref="A249:G249"/>
    <mergeCell ref="A255:G255"/>
    <mergeCell ref="A261:G261"/>
    <mergeCell ref="A267:G267"/>
    <mergeCell ref="A213:G213"/>
    <mergeCell ref="A219:G219"/>
    <mergeCell ref="A225:G225"/>
    <mergeCell ref="A231:G231"/>
    <mergeCell ref="A237:G237"/>
    <mergeCell ref="A183:G183"/>
    <mergeCell ref="A189:G189"/>
    <mergeCell ref="A195:G195"/>
    <mergeCell ref="A201:G201"/>
    <mergeCell ref="A207:G207"/>
    <mergeCell ref="A153:G153"/>
    <mergeCell ref="A159:G159"/>
    <mergeCell ref="A165:G165"/>
    <mergeCell ref="A171:G171"/>
    <mergeCell ref="A177:G177"/>
    <mergeCell ref="A123:G123"/>
    <mergeCell ref="A129:G129"/>
    <mergeCell ref="A135:G135"/>
    <mergeCell ref="A141:G141"/>
    <mergeCell ref="A147:G147"/>
    <mergeCell ref="A93:G93"/>
    <mergeCell ref="A99:G99"/>
    <mergeCell ref="A105:G105"/>
    <mergeCell ref="A111:G111"/>
    <mergeCell ref="A117:G117"/>
    <mergeCell ref="A63:G63"/>
    <mergeCell ref="A69:G69"/>
    <mergeCell ref="A75:G75"/>
    <mergeCell ref="A81:G81"/>
    <mergeCell ref="A87:G87"/>
    <mergeCell ref="A33:G33"/>
    <mergeCell ref="A39:G39"/>
    <mergeCell ref="A45:G45"/>
    <mergeCell ref="A51:G51"/>
    <mergeCell ref="A57:G57"/>
    <mergeCell ref="A3:G3"/>
    <mergeCell ref="A9:G9"/>
    <mergeCell ref="A15:G15"/>
    <mergeCell ref="A21:G21"/>
    <mergeCell ref="A27:G27"/>
  </mergeCells>
  <hyperlinks>
    <hyperlink ref="J1" location="Приложение_2" display="Приложение_2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203"/>
  <sheetViews>
    <sheetView zoomScale="70" zoomScaleNormal="70" workbookViewId="0">
      <pane xSplit="2" ySplit="5" topLeftCell="C6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7" style="116" customWidth="1"/>
    <col min="6" max="6" width="86.710937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1819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17" t="s">
        <v>494</v>
      </c>
      <c r="H4" s="117" t="s">
        <v>495</v>
      </c>
      <c r="I4" s="117" t="s">
        <v>494</v>
      </c>
      <c r="J4" s="117" t="s">
        <v>495</v>
      </c>
      <c r="K4" s="117">
        <v>2020</v>
      </c>
      <c r="L4" s="117">
        <v>2021</v>
      </c>
      <c r="M4" s="414"/>
      <c r="N4" s="414"/>
      <c r="O4" s="148">
        <v>2020</v>
      </c>
      <c r="P4" s="14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x14ac:dyDescent="0.25">
      <c r="A6" s="117">
        <v>1</v>
      </c>
      <c r="B6" s="204" t="s">
        <v>1702</v>
      </c>
      <c r="C6" s="204">
        <v>9</v>
      </c>
      <c r="D6" s="209" t="s">
        <v>1201</v>
      </c>
      <c r="E6" s="183" t="s">
        <v>1349</v>
      </c>
      <c r="F6" s="244" t="s">
        <v>1513</v>
      </c>
      <c r="G6" s="117">
        <v>2022</v>
      </c>
      <c r="H6" s="117">
        <v>2022</v>
      </c>
      <c r="I6" s="117"/>
      <c r="J6" s="117"/>
      <c r="K6" s="119"/>
      <c r="L6" s="119"/>
      <c r="M6" s="119"/>
      <c r="N6" s="118">
        <v>16566.036940000002</v>
      </c>
      <c r="O6" s="118"/>
      <c r="P6" s="118"/>
      <c r="Q6" s="117"/>
    </row>
    <row r="7" spans="1:20" x14ac:dyDescent="0.25">
      <c r="A7" s="117">
        <v>2</v>
      </c>
      <c r="B7" s="204" t="s">
        <v>1703</v>
      </c>
      <c r="C7" s="204">
        <v>9</v>
      </c>
      <c r="D7" s="209" t="s">
        <v>1201</v>
      </c>
      <c r="E7" s="183" t="s">
        <v>1349</v>
      </c>
      <c r="F7" s="244" t="s">
        <v>1514</v>
      </c>
      <c r="G7" s="117">
        <v>2022</v>
      </c>
      <c r="H7" s="117">
        <v>2022</v>
      </c>
      <c r="I7" s="117"/>
      <c r="J7" s="117"/>
      <c r="K7" s="119"/>
      <c r="L7" s="119"/>
      <c r="M7" s="119"/>
      <c r="N7" s="118">
        <v>55257.053450000007</v>
      </c>
      <c r="O7" s="118"/>
      <c r="P7" s="118"/>
      <c r="Q7" s="117"/>
    </row>
    <row r="8" spans="1:20" x14ac:dyDescent="0.25">
      <c r="A8" s="117">
        <v>3</v>
      </c>
      <c r="B8" s="204" t="s">
        <v>1704</v>
      </c>
      <c r="C8" s="204">
        <v>9</v>
      </c>
      <c r="D8" s="209" t="s">
        <v>1201</v>
      </c>
      <c r="E8" s="183" t="s">
        <v>1348</v>
      </c>
      <c r="F8" s="244" t="s">
        <v>1515</v>
      </c>
      <c r="G8" s="117">
        <v>2022</v>
      </c>
      <c r="H8" s="117">
        <v>2022</v>
      </c>
      <c r="I8" s="117"/>
      <c r="J8" s="117"/>
      <c r="K8" s="119"/>
      <c r="L8" s="119"/>
      <c r="M8" s="119"/>
      <c r="N8" s="118">
        <v>4389</v>
      </c>
      <c r="O8" s="118"/>
      <c r="P8" s="118"/>
      <c r="Q8" s="117"/>
    </row>
    <row r="9" spans="1:20" x14ac:dyDescent="0.25">
      <c r="A9" s="117">
        <v>4</v>
      </c>
      <c r="B9" s="204" t="s">
        <v>1705</v>
      </c>
      <c r="C9" s="204">
        <v>9</v>
      </c>
      <c r="D9" s="209" t="s">
        <v>1201</v>
      </c>
      <c r="E9" s="183" t="s">
        <v>1349</v>
      </c>
      <c r="F9" s="244" t="s">
        <v>1516</v>
      </c>
      <c r="G9" s="117">
        <v>2022</v>
      </c>
      <c r="H9" s="117">
        <v>2022</v>
      </c>
      <c r="I9" s="117"/>
      <c r="J9" s="117"/>
      <c r="K9" s="119"/>
      <c r="L9" s="119"/>
      <c r="M9" s="119"/>
      <c r="N9" s="118">
        <v>2391.46776</v>
      </c>
      <c r="O9" s="118"/>
      <c r="P9" s="118"/>
      <c r="Q9" s="117"/>
    </row>
    <row r="10" spans="1:20" x14ac:dyDescent="0.25">
      <c r="A10" s="117">
        <v>5</v>
      </c>
      <c r="B10" s="204" t="s">
        <v>1706</v>
      </c>
      <c r="C10" s="204">
        <v>9</v>
      </c>
      <c r="D10" s="209" t="s">
        <v>1201</v>
      </c>
      <c r="E10" s="183" t="s">
        <v>1349</v>
      </c>
      <c r="F10" s="244" t="s">
        <v>1517</v>
      </c>
      <c r="G10" s="117">
        <v>2022</v>
      </c>
      <c r="H10" s="117">
        <v>2022</v>
      </c>
      <c r="I10" s="117"/>
      <c r="J10" s="117"/>
      <c r="K10" s="119"/>
      <c r="L10" s="119"/>
      <c r="M10" s="119"/>
      <c r="N10" s="118">
        <v>1398.24279</v>
      </c>
      <c r="O10" s="118"/>
      <c r="P10" s="118"/>
      <c r="Q10" s="117"/>
    </row>
    <row r="11" spans="1:20" x14ac:dyDescent="0.25">
      <c r="A11" s="117">
        <v>6</v>
      </c>
      <c r="B11" s="204" t="s">
        <v>1707</v>
      </c>
      <c r="C11" s="204">
        <v>9</v>
      </c>
      <c r="D11" s="209" t="s">
        <v>1201</v>
      </c>
      <c r="E11" s="183" t="s">
        <v>1348</v>
      </c>
      <c r="F11" s="244" t="s">
        <v>1518</v>
      </c>
      <c r="G11" s="117">
        <v>2022</v>
      </c>
      <c r="H11" s="117">
        <v>2022</v>
      </c>
      <c r="I11" s="117"/>
      <c r="J11" s="117"/>
      <c r="K11" s="119"/>
      <c r="L11" s="119"/>
      <c r="M11" s="119"/>
      <c r="N11" s="118">
        <v>69054.839330000003</v>
      </c>
      <c r="O11" s="118"/>
      <c r="P11" s="118"/>
      <c r="Q11" s="148"/>
    </row>
    <row r="12" spans="1:20" x14ac:dyDescent="0.25">
      <c r="A12" s="117">
        <v>7</v>
      </c>
      <c r="B12" s="204" t="s">
        <v>1708</v>
      </c>
      <c r="C12" s="204">
        <v>9</v>
      </c>
      <c r="D12" s="209" t="s">
        <v>1201</v>
      </c>
      <c r="E12" s="183" t="s">
        <v>1348</v>
      </c>
      <c r="F12" s="244" t="s">
        <v>1519</v>
      </c>
      <c r="G12" s="117">
        <v>2022</v>
      </c>
      <c r="H12" s="117">
        <v>2022</v>
      </c>
      <c r="I12" s="117"/>
      <c r="J12" s="117"/>
      <c r="K12" s="119"/>
      <c r="L12" s="119"/>
      <c r="M12" s="119"/>
      <c r="N12" s="118">
        <v>73032.236499999955</v>
      </c>
      <c r="O12" s="118"/>
      <c r="P12" s="118"/>
      <c r="Q12" s="148"/>
    </row>
    <row r="13" spans="1:20" x14ac:dyDescent="0.25">
      <c r="A13" s="117">
        <v>8</v>
      </c>
      <c r="B13" s="204" t="s">
        <v>1709</v>
      </c>
      <c r="C13" s="204">
        <v>9</v>
      </c>
      <c r="D13" s="209" t="s">
        <v>1201</v>
      </c>
      <c r="E13" s="183" t="s">
        <v>1348</v>
      </c>
      <c r="F13" s="244" t="s">
        <v>1520</v>
      </c>
      <c r="G13" s="117">
        <v>2022</v>
      </c>
      <c r="H13" s="117">
        <v>2022</v>
      </c>
      <c r="I13" s="117"/>
      <c r="J13" s="117"/>
      <c r="K13" s="119"/>
      <c r="L13" s="119"/>
      <c r="M13" s="119"/>
      <c r="N13" s="118">
        <v>45603.712039999999</v>
      </c>
      <c r="O13" s="118"/>
      <c r="P13" s="118"/>
      <c r="Q13" s="148"/>
    </row>
    <row r="14" spans="1:20" x14ac:dyDescent="0.25">
      <c r="A14" s="117">
        <v>9</v>
      </c>
      <c r="B14" s="204" t="s">
        <v>1710</v>
      </c>
      <c r="C14" s="204">
        <v>9</v>
      </c>
      <c r="D14" s="209" t="s">
        <v>1201</v>
      </c>
      <c r="E14" s="183" t="s">
        <v>1348</v>
      </c>
      <c r="F14" s="244" t="s">
        <v>1521</v>
      </c>
      <c r="G14" s="117">
        <v>2022</v>
      </c>
      <c r="H14" s="117">
        <v>2022</v>
      </c>
      <c r="I14" s="117"/>
      <c r="J14" s="117"/>
      <c r="K14" s="119"/>
      <c r="L14" s="119"/>
      <c r="M14" s="119"/>
      <c r="N14" s="118">
        <v>35930.503669999998</v>
      </c>
      <c r="O14" s="118"/>
      <c r="P14" s="118"/>
      <c r="Q14" s="117"/>
    </row>
    <row r="15" spans="1:20" x14ac:dyDescent="0.25">
      <c r="A15" s="117">
        <v>10</v>
      </c>
      <c r="B15" s="204" t="s">
        <v>1711</v>
      </c>
      <c r="C15" s="204">
        <v>9</v>
      </c>
      <c r="D15" s="209" t="s">
        <v>1201</v>
      </c>
      <c r="E15" s="183" t="s">
        <v>1349</v>
      </c>
      <c r="F15" s="244" t="s">
        <v>1522</v>
      </c>
      <c r="G15" s="117">
        <v>2022</v>
      </c>
      <c r="H15" s="117">
        <v>2022</v>
      </c>
      <c r="I15" s="117"/>
      <c r="J15" s="117"/>
      <c r="K15" s="119"/>
      <c r="L15" s="119"/>
      <c r="M15" s="119"/>
      <c r="N15" s="118">
        <v>16204.24638</v>
      </c>
      <c r="O15" s="118"/>
      <c r="P15" s="118"/>
      <c r="Q15" s="117"/>
    </row>
    <row r="16" spans="1:20" x14ac:dyDescent="0.25">
      <c r="A16" s="117">
        <v>11</v>
      </c>
      <c r="B16" s="204" t="s">
        <v>1712</v>
      </c>
      <c r="C16" s="204">
        <v>9</v>
      </c>
      <c r="D16" s="209" t="s">
        <v>1201</v>
      </c>
      <c r="E16" s="183" t="s">
        <v>1348</v>
      </c>
      <c r="F16" s="244" t="s">
        <v>1523</v>
      </c>
      <c r="G16" s="117">
        <v>2022</v>
      </c>
      <c r="H16" s="117">
        <v>2022</v>
      </c>
      <c r="I16" s="117"/>
      <c r="J16" s="117"/>
      <c r="K16" s="119"/>
      <c r="L16" s="119"/>
      <c r="M16" s="119"/>
      <c r="N16" s="118">
        <v>14138.894500000002</v>
      </c>
      <c r="O16" s="118"/>
      <c r="P16" s="118"/>
      <c r="Q16" s="117"/>
    </row>
    <row r="17" spans="1:17" x14ac:dyDescent="0.25">
      <c r="A17" s="117">
        <v>12</v>
      </c>
      <c r="B17" s="204" t="s">
        <v>1713</v>
      </c>
      <c r="C17" s="204">
        <v>9</v>
      </c>
      <c r="D17" s="209" t="s">
        <v>1201</v>
      </c>
      <c r="E17" s="183" t="s">
        <v>1349</v>
      </c>
      <c r="F17" s="244" t="s">
        <v>1524</v>
      </c>
      <c r="G17" s="117">
        <v>2022</v>
      </c>
      <c r="H17" s="117">
        <v>2022</v>
      </c>
      <c r="I17" s="117"/>
      <c r="J17" s="117"/>
      <c r="K17" s="119"/>
      <c r="L17" s="119"/>
      <c r="M17" s="119"/>
      <c r="N17" s="118">
        <v>25669.093629999996</v>
      </c>
      <c r="O17" s="118"/>
      <c r="P17" s="118"/>
      <c r="Q17" s="117"/>
    </row>
    <row r="18" spans="1:17" x14ac:dyDescent="0.25">
      <c r="A18" s="117">
        <v>13</v>
      </c>
      <c r="B18" s="204" t="s">
        <v>1714</v>
      </c>
      <c r="C18" s="204">
        <v>9</v>
      </c>
      <c r="D18" s="209" t="s">
        <v>1201</v>
      </c>
      <c r="E18" s="183" t="s">
        <v>1349</v>
      </c>
      <c r="F18" s="244" t="s">
        <v>1525</v>
      </c>
      <c r="G18" s="117">
        <v>2022</v>
      </c>
      <c r="H18" s="117">
        <v>2022</v>
      </c>
      <c r="I18" s="117"/>
      <c r="J18" s="117"/>
      <c r="K18" s="119"/>
      <c r="L18" s="119"/>
      <c r="M18" s="119"/>
      <c r="N18" s="118">
        <v>15325.297179999998</v>
      </c>
      <c r="O18" s="118"/>
      <c r="P18" s="118"/>
      <c r="Q18" s="117"/>
    </row>
    <row r="19" spans="1:17" x14ac:dyDescent="0.25">
      <c r="A19" s="117">
        <v>14</v>
      </c>
      <c r="B19" s="204" t="s">
        <v>1715</v>
      </c>
      <c r="C19" s="204">
        <v>9</v>
      </c>
      <c r="D19" s="209" t="s">
        <v>1201</v>
      </c>
      <c r="E19" s="183" t="s">
        <v>1349</v>
      </c>
      <c r="F19" s="244" t="s">
        <v>1526</v>
      </c>
      <c r="G19" s="117">
        <v>2022</v>
      </c>
      <c r="H19" s="117">
        <v>2022</v>
      </c>
      <c r="I19" s="117"/>
      <c r="J19" s="117"/>
      <c r="K19" s="119"/>
      <c r="L19" s="119"/>
      <c r="M19" s="119"/>
      <c r="N19" s="118">
        <v>13258.879930000001</v>
      </c>
      <c r="O19" s="118"/>
      <c r="P19" s="118"/>
      <c r="Q19" s="117"/>
    </row>
    <row r="20" spans="1:17" x14ac:dyDescent="0.25">
      <c r="A20" s="117">
        <v>15</v>
      </c>
      <c r="B20" s="204" t="s">
        <v>1716</v>
      </c>
      <c r="C20" s="204">
        <v>9</v>
      </c>
      <c r="D20" s="209" t="s">
        <v>1201</v>
      </c>
      <c r="E20" s="183" t="s">
        <v>1348</v>
      </c>
      <c r="F20" s="244" t="s">
        <v>1527</v>
      </c>
      <c r="G20" s="117">
        <v>2022</v>
      </c>
      <c r="H20" s="117">
        <v>2022</v>
      </c>
      <c r="I20" s="117"/>
      <c r="J20" s="117"/>
      <c r="K20" s="119"/>
      <c r="L20" s="119"/>
      <c r="M20" s="119"/>
      <c r="N20" s="118">
        <v>26359.356769999999</v>
      </c>
      <c r="O20" s="118"/>
      <c r="P20" s="118"/>
      <c r="Q20" s="117"/>
    </row>
    <row r="21" spans="1:17" x14ac:dyDescent="0.25">
      <c r="A21" s="117">
        <v>16</v>
      </c>
      <c r="B21" s="204" t="s">
        <v>1717</v>
      </c>
      <c r="C21" s="204">
        <v>9</v>
      </c>
      <c r="D21" s="209" t="s">
        <v>1201</v>
      </c>
      <c r="E21" s="183" t="s">
        <v>1348</v>
      </c>
      <c r="F21" s="244" t="s">
        <v>1528</v>
      </c>
      <c r="G21" s="117">
        <v>2022</v>
      </c>
      <c r="H21" s="117">
        <v>2022</v>
      </c>
      <c r="I21" s="117"/>
      <c r="J21" s="117"/>
      <c r="K21" s="119"/>
      <c r="L21" s="119"/>
      <c r="M21" s="119"/>
      <c r="N21" s="118">
        <v>500</v>
      </c>
      <c r="O21" s="118"/>
      <c r="P21" s="118"/>
      <c r="Q21" s="117"/>
    </row>
    <row r="22" spans="1:17" x14ac:dyDescent="0.25">
      <c r="A22" s="117">
        <v>17</v>
      </c>
      <c r="B22" s="204" t="s">
        <v>1718</v>
      </c>
      <c r="C22" s="204">
        <v>9</v>
      </c>
      <c r="D22" s="209" t="s">
        <v>1201</v>
      </c>
      <c r="E22" s="183" t="s">
        <v>1349</v>
      </c>
      <c r="F22" s="244" t="s">
        <v>1529</v>
      </c>
      <c r="G22" s="117">
        <v>2022</v>
      </c>
      <c r="H22" s="117">
        <v>2022</v>
      </c>
      <c r="I22" s="117"/>
      <c r="J22" s="117"/>
      <c r="K22" s="119"/>
      <c r="L22" s="119"/>
      <c r="M22" s="119"/>
      <c r="N22" s="118">
        <v>500</v>
      </c>
      <c r="O22" s="118"/>
      <c r="P22" s="118"/>
      <c r="Q22" s="117"/>
    </row>
    <row r="23" spans="1:17" x14ac:dyDescent="0.25">
      <c r="A23" s="117">
        <v>18</v>
      </c>
      <c r="B23" s="204" t="s">
        <v>1719</v>
      </c>
      <c r="C23" s="204">
        <v>9</v>
      </c>
      <c r="D23" s="209" t="s">
        <v>1201</v>
      </c>
      <c r="E23" s="183" t="s">
        <v>1349</v>
      </c>
      <c r="F23" s="244" t="s">
        <v>1530</v>
      </c>
      <c r="G23" s="117">
        <v>2022</v>
      </c>
      <c r="H23" s="117">
        <v>2022</v>
      </c>
      <c r="I23" s="117"/>
      <c r="J23" s="117"/>
      <c r="K23" s="119"/>
      <c r="L23" s="119"/>
      <c r="M23" s="119"/>
      <c r="N23" s="118">
        <v>500</v>
      </c>
      <c r="O23" s="118"/>
      <c r="P23" s="118"/>
      <c r="Q23" s="117"/>
    </row>
    <row r="24" spans="1:17" x14ac:dyDescent="0.25">
      <c r="A24" s="117">
        <v>19</v>
      </c>
      <c r="B24" s="204" t="s">
        <v>1720</v>
      </c>
      <c r="C24" s="204">
        <v>9</v>
      </c>
      <c r="D24" s="209" t="s">
        <v>1201</v>
      </c>
      <c r="E24" s="183" t="s">
        <v>1349</v>
      </c>
      <c r="F24" s="244" t="s">
        <v>1531</v>
      </c>
      <c r="G24" s="117">
        <v>2022</v>
      </c>
      <c r="H24" s="117">
        <v>2022</v>
      </c>
      <c r="I24" s="117"/>
      <c r="J24" s="117"/>
      <c r="K24" s="119"/>
      <c r="L24" s="119"/>
      <c r="M24" s="119"/>
      <c r="N24" s="118">
        <v>500</v>
      </c>
      <c r="O24" s="118"/>
      <c r="P24" s="118"/>
      <c r="Q24" s="117"/>
    </row>
    <row r="25" spans="1:17" x14ac:dyDescent="0.25">
      <c r="A25" s="117">
        <v>20</v>
      </c>
      <c r="B25" s="204" t="s">
        <v>1721</v>
      </c>
      <c r="C25" s="204">
        <v>9</v>
      </c>
      <c r="D25" s="209" t="s">
        <v>1201</v>
      </c>
      <c r="E25" s="183" t="s">
        <v>1349</v>
      </c>
      <c r="F25" s="244" t="s">
        <v>1532</v>
      </c>
      <c r="G25" s="117">
        <v>2022</v>
      </c>
      <c r="H25" s="117">
        <v>2022</v>
      </c>
      <c r="I25" s="117"/>
      <c r="J25" s="117"/>
      <c r="K25" s="119"/>
      <c r="L25" s="119"/>
      <c r="M25" s="119"/>
      <c r="N25" s="118">
        <v>500</v>
      </c>
      <c r="O25" s="118"/>
      <c r="P25" s="118"/>
      <c r="Q25" s="117"/>
    </row>
    <row r="26" spans="1:17" x14ac:dyDescent="0.25">
      <c r="A26" s="117">
        <v>21</v>
      </c>
      <c r="B26" s="204" t="s">
        <v>1722</v>
      </c>
      <c r="C26" s="204">
        <v>9</v>
      </c>
      <c r="D26" s="209" t="s">
        <v>1201</v>
      </c>
      <c r="E26" s="183" t="s">
        <v>1349</v>
      </c>
      <c r="F26" s="244" t="s">
        <v>1533</v>
      </c>
      <c r="G26" s="117">
        <v>2022</v>
      </c>
      <c r="H26" s="117">
        <v>2022</v>
      </c>
      <c r="I26" s="117"/>
      <c r="J26" s="117"/>
      <c r="K26" s="119"/>
      <c r="L26" s="119"/>
      <c r="M26" s="119"/>
      <c r="N26" s="118">
        <v>500</v>
      </c>
      <c r="O26" s="118"/>
      <c r="P26" s="118"/>
      <c r="Q26" s="117"/>
    </row>
    <row r="27" spans="1:17" x14ac:dyDescent="0.25">
      <c r="A27" s="117">
        <v>22</v>
      </c>
      <c r="B27" s="204" t="s">
        <v>1723</v>
      </c>
      <c r="C27" s="204">
        <v>9</v>
      </c>
      <c r="D27" s="209" t="s">
        <v>1201</v>
      </c>
      <c r="E27" s="183" t="s">
        <v>1349</v>
      </c>
      <c r="F27" s="244" t="s">
        <v>1534</v>
      </c>
      <c r="G27" s="117">
        <v>2022</v>
      </c>
      <c r="H27" s="117">
        <v>2022</v>
      </c>
      <c r="I27" s="117"/>
      <c r="J27" s="117"/>
      <c r="K27" s="119"/>
      <c r="L27" s="119"/>
      <c r="M27" s="119"/>
      <c r="N27" s="118">
        <v>500</v>
      </c>
      <c r="O27" s="118"/>
      <c r="P27" s="118"/>
      <c r="Q27" s="117"/>
    </row>
    <row r="28" spans="1:17" x14ac:dyDescent="0.25">
      <c r="A28" s="117">
        <v>23</v>
      </c>
      <c r="B28" s="204" t="s">
        <v>1724</v>
      </c>
      <c r="C28" s="204">
        <v>9</v>
      </c>
      <c r="D28" s="209" t="s">
        <v>1201</v>
      </c>
      <c r="E28" s="183" t="s">
        <v>1349</v>
      </c>
      <c r="F28" s="244" t="s">
        <v>1535</v>
      </c>
      <c r="G28" s="117">
        <v>2022</v>
      </c>
      <c r="H28" s="117">
        <v>2022</v>
      </c>
      <c r="I28" s="117"/>
      <c r="J28" s="117"/>
      <c r="K28" s="119"/>
      <c r="L28" s="119"/>
      <c r="M28" s="119"/>
      <c r="N28" s="118">
        <v>500</v>
      </c>
      <c r="O28" s="118"/>
      <c r="P28" s="118"/>
      <c r="Q28" s="117"/>
    </row>
    <row r="29" spans="1:17" x14ac:dyDescent="0.25">
      <c r="A29" s="117">
        <v>24</v>
      </c>
      <c r="B29" s="204" t="s">
        <v>1725</v>
      </c>
      <c r="C29" s="204">
        <v>9</v>
      </c>
      <c r="D29" s="209" t="s">
        <v>1201</v>
      </c>
      <c r="E29" s="183" t="s">
        <v>1349</v>
      </c>
      <c r="F29" s="244" t="s">
        <v>1536</v>
      </c>
      <c r="G29" s="117">
        <v>2022</v>
      </c>
      <c r="H29" s="117">
        <v>2022</v>
      </c>
      <c r="I29" s="117"/>
      <c r="J29" s="117"/>
      <c r="K29" s="119"/>
      <c r="L29" s="119"/>
      <c r="M29" s="119"/>
      <c r="N29" s="118">
        <v>500</v>
      </c>
      <c r="O29" s="118"/>
      <c r="P29" s="118"/>
      <c r="Q29" s="117"/>
    </row>
    <row r="30" spans="1:17" x14ac:dyDescent="0.25">
      <c r="A30" s="117">
        <v>25</v>
      </c>
      <c r="B30" s="204" t="s">
        <v>1726</v>
      </c>
      <c r="C30" s="204">
        <v>9</v>
      </c>
      <c r="D30" s="209" t="s">
        <v>1201</v>
      </c>
      <c r="E30" s="183" t="s">
        <v>1349</v>
      </c>
      <c r="F30" s="244" t="s">
        <v>1537</v>
      </c>
      <c r="G30" s="117">
        <v>2022</v>
      </c>
      <c r="H30" s="117">
        <v>2022</v>
      </c>
      <c r="I30" s="117"/>
      <c r="J30" s="117"/>
      <c r="K30" s="119"/>
      <c r="L30" s="119"/>
      <c r="M30" s="119"/>
      <c r="N30" s="118">
        <v>500</v>
      </c>
      <c r="O30" s="118"/>
      <c r="P30" s="118"/>
      <c r="Q30" s="117"/>
    </row>
    <row r="31" spans="1:17" x14ac:dyDescent="0.25">
      <c r="A31" s="117">
        <v>26</v>
      </c>
      <c r="B31" s="204" t="s">
        <v>1727</v>
      </c>
      <c r="C31" s="204">
        <v>9</v>
      </c>
      <c r="D31" s="209" t="s">
        <v>1201</v>
      </c>
      <c r="E31" s="183" t="s">
        <v>1348</v>
      </c>
      <c r="F31" s="244" t="s">
        <v>1538</v>
      </c>
      <c r="G31" s="117">
        <v>2022</v>
      </c>
      <c r="H31" s="117">
        <v>2022</v>
      </c>
      <c r="I31" s="117"/>
      <c r="J31" s="117"/>
      <c r="K31" s="119"/>
      <c r="L31" s="119"/>
      <c r="M31" s="119"/>
      <c r="N31" s="118">
        <v>500</v>
      </c>
      <c r="O31" s="118"/>
      <c r="P31" s="118"/>
      <c r="Q31" s="117"/>
    </row>
    <row r="32" spans="1:17" x14ac:dyDescent="0.25">
      <c r="A32" s="117">
        <v>27</v>
      </c>
      <c r="B32" s="204" t="s">
        <v>1728</v>
      </c>
      <c r="C32" s="204">
        <v>9</v>
      </c>
      <c r="D32" s="209" t="s">
        <v>1201</v>
      </c>
      <c r="E32" s="183" t="s">
        <v>1348</v>
      </c>
      <c r="F32" s="244" t="s">
        <v>1539</v>
      </c>
      <c r="G32" s="117">
        <v>2022</v>
      </c>
      <c r="H32" s="117">
        <v>2022</v>
      </c>
      <c r="I32" s="117"/>
      <c r="J32" s="117"/>
      <c r="K32" s="119"/>
      <c r="L32" s="119"/>
      <c r="M32" s="119"/>
      <c r="N32" s="118">
        <v>500</v>
      </c>
      <c r="O32" s="118"/>
      <c r="P32" s="118"/>
      <c r="Q32" s="117"/>
    </row>
    <row r="33" spans="1:17" x14ac:dyDescent="0.25">
      <c r="A33" s="117">
        <v>28</v>
      </c>
      <c r="B33" s="204" t="s">
        <v>1729</v>
      </c>
      <c r="C33" s="204">
        <v>9</v>
      </c>
      <c r="D33" s="209" t="s">
        <v>1201</v>
      </c>
      <c r="E33" s="183" t="s">
        <v>1349</v>
      </c>
      <c r="F33" s="244" t="s">
        <v>1540</v>
      </c>
      <c r="G33" s="117">
        <v>2022</v>
      </c>
      <c r="H33" s="117">
        <v>2022</v>
      </c>
      <c r="I33" s="117"/>
      <c r="J33" s="117"/>
      <c r="K33" s="119"/>
      <c r="L33" s="119"/>
      <c r="M33" s="119"/>
      <c r="N33" s="118">
        <v>500</v>
      </c>
      <c r="O33" s="118"/>
      <c r="P33" s="118"/>
      <c r="Q33" s="117"/>
    </row>
    <row r="34" spans="1:17" x14ac:dyDescent="0.25">
      <c r="A34" s="117">
        <v>29</v>
      </c>
      <c r="B34" s="204" t="s">
        <v>1730</v>
      </c>
      <c r="C34" s="204">
        <v>9</v>
      </c>
      <c r="D34" s="209" t="s">
        <v>1201</v>
      </c>
      <c r="E34" s="183" t="s">
        <v>1349</v>
      </c>
      <c r="F34" s="244" t="s">
        <v>1541</v>
      </c>
      <c r="G34" s="117">
        <v>2022</v>
      </c>
      <c r="H34" s="117">
        <v>2022</v>
      </c>
      <c r="I34" s="117"/>
      <c r="J34" s="117"/>
      <c r="K34" s="119"/>
      <c r="L34" s="119"/>
      <c r="M34" s="119"/>
      <c r="N34" s="118">
        <v>500</v>
      </c>
      <c r="O34" s="118"/>
      <c r="P34" s="118"/>
      <c r="Q34" s="117"/>
    </row>
    <row r="35" spans="1:17" x14ac:dyDescent="0.25">
      <c r="A35" s="117">
        <v>30</v>
      </c>
      <c r="B35" s="204" t="s">
        <v>1731</v>
      </c>
      <c r="C35" s="204">
        <v>9</v>
      </c>
      <c r="D35" s="209" t="s">
        <v>1201</v>
      </c>
      <c r="E35" s="183" t="s">
        <v>1348</v>
      </c>
      <c r="F35" s="244" t="s">
        <v>1542</v>
      </c>
      <c r="G35" s="117">
        <v>2023</v>
      </c>
      <c r="H35" s="117">
        <v>2023</v>
      </c>
      <c r="I35" s="117"/>
      <c r="J35" s="117"/>
      <c r="K35" s="119"/>
      <c r="L35" s="119"/>
      <c r="M35" s="119"/>
      <c r="N35" s="118">
        <v>26206.778819999989</v>
      </c>
      <c r="O35" s="118"/>
      <c r="P35" s="118"/>
      <c r="Q35" s="117"/>
    </row>
    <row r="36" spans="1:17" x14ac:dyDescent="0.25">
      <c r="A36" s="117">
        <v>31</v>
      </c>
      <c r="B36" s="204" t="s">
        <v>1732</v>
      </c>
      <c r="C36" s="204">
        <v>9</v>
      </c>
      <c r="D36" s="209" t="s">
        <v>1201</v>
      </c>
      <c r="E36" s="183" t="s">
        <v>1349</v>
      </c>
      <c r="F36" s="244" t="s">
        <v>1543</v>
      </c>
      <c r="G36" s="117">
        <v>2023</v>
      </c>
      <c r="H36" s="117">
        <v>2023</v>
      </c>
      <c r="I36" s="117"/>
      <c r="J36" s="117"/>
      <c r="K36" s="119"/>
      <c r="L36" s="119"/>
      <c r="M36" s="119"/>
      <c r="N36" s="118">
        <v>11302.3287</v>
      </c>
      <c r="O36" s="118"/>
      <c r="P36" s="118"/>
      <c r="Q36" s="117"/>
    </row>
    <row r="37" spans="1:17" x14ac:dyDescent="0.25">
      <c r="A37" s="185">
        <v>32</v>
      </c>
      <c r="B37" s="204" t="s">
        <v>1733</v>
      </c>
      <c r="C37" s="204">
        <v>9</v>
      </c>
      <c r="D37" s="209" t="s">
        <v>1201</v>
      </c>
      <c r="E37" s="185" t="s">
        <v>1348</v>
      </c>
      <c r="F37" s="244" t="s">
        <v>1544</v>
      </c>
      <c r="G37" s="185">
        <v>2023</v>
      </c>
      <c r="H37" s="185">
        <v>2023</v>
      </c>
      <c r="I37" s="185"/>
      <c r="J37" s="185"/>
      <c r="K37" s="119"/>
      <c r="L37" s="119"/>
      <c r="M37" s="119"/>
      <c r="N37" s="118">
        <v>21894.54595</v>
      </c>
      <c r="O37" s="118"/>
      <c r="P37" s="118"/>
      <c r="Q37" s="185"/>
    </row>
    <row r="38" spans="1:17" x14ac:dyDescent="0.25">
      <c r="A38" s="185">
        <v>33</v>
      </c>
      <c r="B38" s="204" t="s">
        <v>1734</v>
      </c>
      <c r="C38" s="204">
        <v>9</v>
      </c>
      <c r="D38" s="209" t="s">
        <v>1201</v>
      </c>
      <c r="E38" s="185" t="s">
        <v>1348</v>
      </c>
      <c r="F38" s="244" t="s">
        <v>1545</v>
      </c>
      <c r="G38" s="185">
        <v>2023</v>
      </c>
      <c r="H38" s="185">
        <v>2023</v>
      </c>
      <c r="I38" s="185"/>
      <c r="J38" s="185"/>
      <c r="K38" s="119"/>
      <c r="L38" s="119"/>
      <c r="M38" s="119"/>
      <c r="N38" s="118">
        <v>21478.541840000002</v>
      </c>
      <c r="O38" s="118"/>
      <c r="P38" s="118"/>
      <c r="Q38" s="185"/>
    </row>
    <row r="39" spans="1:17" x14ac:dyDescent="0.25">
      <c r="A39" s="185">
        <v>34</v>
      </c>
      <c r="B39" s="204" t="s">
        <v>1735</v>
      </c>
      <c r="C39" s="204">
        <v>9</v>
      </c>
      <c r="D39" s="209" t="s">
        <v>1201</v>
      </c>
      <c r="E39" s="185" t="s">
        <v>1349</v>
      </c>
      <c r="F39" s="244" t="s">
        <v>1546</v>
      </c>
      <c r="G39" s="185">
        <v>2023</v>
      </c>
      <c r="H39" s="185">
        <v>2023</v>
      </c>
      <c r="I39" s="185"/>
      <c r="J39" s="185"/>
      <c r="K39" s="119"/>
      <c r="L39" s="119"/>
      <c r="M39" s="119"/>
      <c r="N39" s="118">
        <v>17072.364689999999</v>
      </c>
      <c r="O39" s="118"/>
      <c r="P39" s="118"/>
      <c r="Q39" s="185"/>
    </row>
    <row r="40" spans="1:17" x14ac:dyDescent="0.25">
      <c r="A40" s="185">
        <v>35</v>
      </c>
      <c r="B40" s="204" t="s">
        <v>1736</v>
      </c>
      <c r="C40" s="204">
        <v>9</v>
      </c>
      <c r="D40" s="209" t="s">
        <v>1201</v>
      </c>
      <c r="E40" s="185" t="s">
        <v>1349</v>
      </c>
      <c r="F40" s="244" t="s">
        <v>1547</v>
      </c>
      <c r="G40" s="185">
        <v>2023</v>
      </c>
      <c r="H40" s="185">
        <v>2023</v>
      </c>
      <c r="I40" s="185"/>
      <c r="J40" s="185"/>
      <c r="K40" s="119"/>
      <c r="L40" s="119"/>
      <c r="M40" s="119"/>
      <c r="N40" s="118">
        <v>63746.570800000001</v>
      </c>
      <c r="O40" s="118"/>
      <c r="P40" s="118"/>
      <c r="Q40" s="185"/>
    </row>
    <row r="41" spans="1:17" x14ac:dyDescent="0.25">
      <c r="A41" s="185">
        <v>36</v>
      </c>
      <c r="B41" s="204" t="s">
        <v>1737</v>
      </c>
      <c r="C41" s="204">
        <v>9</v>
      </c>
      <c r="D41" s="209" t="s">
        <v>1201</v>
      </c>
      <c r="E41" s="185" t="s">
        <v>1349</v>
      </c>
      <c r="F41" s="244" t="s">
        <v>1548</v>
      </c>
      <c r="G41" s="185">
        <v>2023</v>
      </c>
      <c r="H41" s="185">
        <v>2023</v>
      </c>
      <c r="I41" s="185"/>
      <c r="J41" s="185"/>
      <c r="K41" s="119"/>
      <c r="L41" s="119"/>
      <c r="M41" s="119"/>
      <c r="N41" s="118">
        <v>32111.394400000001</v>
      </c>
      <c r="O41" s="118"/>
      <c r="P41" s="118"/>
      <c r="Q41" s="185"/>
    </row>
    <row r="42" spans="1:17" x14ac:dyDescent="0.25">
      <c r="A42" s="185">
        <v>37</v>
      </c>
      <c r="B42" s="204" t="s">
        <v>1738</v>
      </c>
      <c r="C42" s="204">
        <v>9</v>
      </c>
      <c r="D42" s="209" t="s">
        <v>1201</v>
      </c>
      <c r="E42" s="185" t="s">
        <v>1349</v>
      </c>
      <c r="F42" s="244" t="s">
        <v>1549</v>
      </c>
      <c r="G42" s="185">
        <v>2023</v>
      </c>
      <c r="H42" s="185">
        <v>2023</v>
      </c>
      <c r="I42" s="185"/>
      <c r="J42" s="185"/>
      <c r="K42" s="119"/>
      <c r="L42" s="119"/>
      <c r="M42" s="119"/>
      <c r="N42" s="118">
        <v>14927.116690000003</v>
      </c>
      <c r="O42" s="118"/>
      <c r="P42" s="118"/>
      <c r="Q42" s="185"/>
    </row>
    <row r="43" spans="1:17" x14ac:dyDescent="0.25">
      <c r="A43" s="185">
        <v>38</v>
      </c>
      <c r="B43" s="204" t="s">
        <v>1739</v>
      </c>
      <c r="C43" s="204">
        <v>9</v>
      </c>
      <c r="D43" s="209" t="s">
        <v>1201</v>
      </c>
      <c r="E43" s="185" t="s">
        <v>1349</v>
      </c>
      <c r="F43" s="244" t="s">
        <v>1550</v>
      </c>
      <c r="G43" s="185">
        <v>2023</v>
      </c>
      <c r="H43" s="185">
        <v>2023</v>
      </c>
      <c r="I43" s="185"/>
      <c r="J43" s="185"/>
      <c r="K43" s="119"/>
      <c r="L43" s="119"/>
      <c r="M43" s="119"/>
      <c r="N43" s="118">
        <v>31447.290809999999</v>
      </c>
      <c r="O43" s="118"/>
      <c r="P43" s="118"/>
      <c r="Q43" s="185"/>
    </row>
    <row r="44" spans="1:17" x14ac:dyDescent="0.25">
      <c r="A44" s="185">
        <v>39</v>
      </c>
      <c r="B44" s="204" t="s">
        <v>1740</v>
      </c>
      <c r="C44" s="204">
        <v>9</v>
      </c>
      <c r="D44" s="209" t="s">
        <v>1201</v>
      </c>
      <c r="E44" s="185" t="s">
        <v>1349</v>
      </c>
      <c r="F44" s="244" t="s">
        <v>1551</v>
      </c>
      <c r="G44" s="185">
        <v>2023</v>
      </c>
      <c r="H44" s="185">
        <v>2023</v>
      </c>
      <c r="I44" s="185"/>
      <c r="J44" s="185"/>
      <c r="K44" s="119"/>
      <c r="L44" s="119"/>
      <c r="M44" s="119"/>
      <c r="N44" s="118">
        <v>10208.495730000001</v>
      </c>
      <c r="O44" s="118"/>
      <c r="P44" s="118"/>
      <c r="Q44" s="185"/>
    </row>
    <row r="45" spans="1:17" x14ac:dyDescent="0.25">
      <c r="A45" s="185">
        <v>40</v>
      </c>
      <c r="B45" s="204" t="s">
        <v>1741</v>
      </c>
      <c r="C45" s="204">
        <v>9</v>
      </c>
      <c r="D45" s="209" t="s">
        <v>1201</v>
      </c>
      <c r="E45" s="185" t="s">
        <v>1349</v>
      </c>
      <c r="F45" s="244" t="s">
        <v>1552</v>
      </c>
      <c r="G45" s="185">
        <v>2023</v>
      </c>
      <c r="H45" s="185">
        <v>2023</v>
      </c>
      <c r="I45" s="185"/>
      <c r="J45" s="185"/>
      <c r="K45" s="119"/>
      <c r="L45" s="119"/>
      <c r="M45" s="119"/>
      <c r="N45" s="118">
        <v>9772.2380799999992</v>
      </c>
      <c r="O45" s="118"/>
      <c r="P45" s="118"/>
      <c r="Q45" s="185"/>
    </row>
    <row r="46" spans="1:17" x14ac:dyDescent="0.25">
      <c r="A46" s="185">
        <v>41</v>
      </c>
      <c r="B46" s="204" t="s">
        <v>1742</v>
      </c>
      <c r="C46" s="204">
        <v>9</v>
      </c>
      <c r="D46" s="209" t="s">
        <v>1201</v>
      </c>
      <c r="E46" s="185" t="s">
        <v>1348</v>
      </c>
      <c r="F46" s="244" t="s">
        <v>1553</v>
      </c>
      <c r="G46" s="185">
        <v>2023</v>
      </c>
      <c r="H46" s="185">
        <v>2023</v>
      </c>
      <c r="I46" s="185"/>
      <c r="J46" s="185"/>
      <c r="K46" s="119"/>
      <c r="L46" s="119"/>
      <c r="M46" s="119"/>
      <c r="N46" s="118">
        <v>15503.756429999999</v>
      </c>
      <c r="O46" s="118"/>
      <c r="P46" s="118"/>
      <c r="Q46" s="185"/>
    </row>
    <row r="47" spans="1:17" x14ac:dyDescent="0.25">
      <c r="A47" s="185">
        <v>42</v>
      </c>
      <c r="B47" s="204" t="s">
        <v>1743</v>
      </c>
      <c r="C47" s="204">
        <v>9</v>
      </c>
      <c r="D47" s="209" t="s">
        <v>1201</v>
      </c>
      <c r="E47" s="185" t="s">
        <v>1348</v>
      </c>
      <c r="F47" s="244" t="s">
        <v>1554</v>
      </c>
      <c r="G47" s="185">
        <v>2023</v>
      </c>
      <c r="H47" s="185">
        <v>2023</v>
      </c>
      <c r="I47" s="185"/>
      <c r="J47" s="185"/>
      <c r="K47" s="119"/>
      <c r="L47" s="119"/>
      <c r="M47" s="119"/>
      <c r="N47" s="118">
        <v>30796.014539999996</v>
      </c>
      <c r="O47" s="118"/>
      <c r="P47" s="118"/>
      <c r="Q47" s="185"/>
    </row>
    <row r="48" spans="1:17" x14ac:dyDescent="0.25">
      <c r="A48" s="185">
        <v>43</v>
      </c>
      <c r="B48" s="204" t="s">
        <v>1744</v>
      </c>
      <c r="C48" s="204">
        <v>9</v>
      </c>
      <c r="D48" s="209" t="s">
        <v>1201</v>
      </c>
      <c r="E48" s="185" t="s">
        <v>1349</v>
      </c>
      <c r="F48" s="244" t="s">
        <v>1555</v>
      </c>
      <c r="G48" s="185">
        <v>2023</v>
      </c>
      <c r="H48" s="185">
        <v>2023</v>
      </c>
      <c r="I48" s="185"/>
      <c r="J48" s="185"/>
      <c r="K48" s="119"/>
      <c r="L48" s="119"/>
      <c r="M48" s="119"/>
      <c r="N48" s="118">
        <v>51789.749120000008</v>
      </c>
      <c r="O48" s="118"/>
      <c r="P48" s="118"/>
      <c r="Q48" s="185"/>
    </row>
    <row r="49" spans="1:17" x14ac:dyDescent="0.25">
      <c r="A49" s="185">
        <v>44</v>
      </c>
      <c r="B49" s="204" t="s">
        <v>1745</v>
      </c>
      <c r="C49" s="204">
        <v>9</v>
      </c>
      <c r="D49" s="209" t="s">
        <v>1201</v>
      </c>
      <c r="E49" s="185" t="s">
        <v>1349</v>
      </c>
      <c r="F49" s="244" t="s">
        <v>1556</v>
      </c>
      <c r="G49" s="185">
        <v>2023</v>
      </c>
      <c r="H49" s="185">
        <v>2023</v>
      </c>
      <c r="I49" s="185"/>
      <c r="J49" s="185"/>
      <c r="K49" s="119"/>
      <c r="L49" s="119"/>
      <c r="M49" s="119"/>
      <c r="N49" s="118">
        <v>8691.7293200000004</v>
      </c>
      <c r="O49" s="118"/>
      <c r="P49" s="118"/>
      <c r="Q49" s="185"/>
    </row>
    <row r="50" spans="1:17" x14ac:dyDescent="0.25">
      <c r="A50" s="185">
        <v>45</v>
      </c>
      <c r="B50" s="204" t="s">
        <v>1746</v>
      </c>
      <c r="C50" s="204">
        <v>9</v>
      </c>
      <c r="D50" s="209" t="s">
        <v>1201</v>
      </c>
      <c r="E50" s="185" t="s">
        <v>1349</v>
      </c>
      <c r="F50" s="244" t="s">
        <v>1557</v>
      </c>
      <c r="G50" s="185">
        <v>2023</v>
      </c>
      <c r="H50" s="185">
        <v>2023</v>
      </c>
      <c r="I50" s="185"/>
      <c r="J50" s="185"/>
      <c r="K50" s="119"/>
      <c r="L50" s="119"/>
      <c r="M50" s="119"/>
      <c r="N50" s="118">
        <v>14186.54307</v>
      </c>
      <c r="O50" s="118"/>
      <c r="P50" s="118"/>
      <c r="Q50" s="185"/>
    </row>
    <row r="51" spans="1:17" x14ac:dyDescent="0.25">
      <c r="A51" s="185">
        <v>46</v>
      </c>
      <c r="B51" s="204" t="s">
        <v>1747</v>
      </c>
      <c r="C51" s="204">
        <v>9</v>
      </c>
      <c r="D51" s="209" t="s">
        <v>1201</v>
      </c>
      <c r="E51" s="185" t="s">
        <v>1349</v>
      </c>
      <c r="F51" s="244" t="s">
        <v>1534</v>
      </c>
      <c r="G51" s="185">
        <v>2023</v>
      </c>
      <c r="H51" s="185">
        <v>2023</v>
      </c>
      <c r="I51" s="185"/>
      <c r="J51" s="185"/>
      <c r="K51" s="119"/>
      <c r="L51" s="119"/>
      <c r="M51" s="119"/>
      <c r="N51" s="118">
        <v>544.9300139999948</v>
      </c>
      <c r="O51" s="118"/>
      <c r="P51" s="118"/>
      <c r="Q51" s="185"/>
    </row>
    <row r="52" spans="1:17" x14ac:dyDescent="0.25">
      <c r="A52" s="185">
        <v>47</v>
      </c>
      <c r="B52" s="204" t="s">
        <v>1748</v>
      </c>
      <c r="C52" s="204">
        <v>9</v>
      </c>
      <c r="D52" s="209" t="s">
        <v>1201</v>
      </c>
      <c r="E52" s="185" t="s">
        <v>1349</v>
      </c>
      <c r="F52" s="244" t="s">
        <v>1558</v>
      </c>
      <c r="G52" s="185">
        <v>2023</v>
      </c>
      <c r="H52" s="185">
        <v>2023</v>
      </c>
      <c r="I52" s="185"/>
      <c r="J52" s="185"/>
      <c r="K52" s="119"/>
      <c r="L52" s="119"/>
      <c r="M52" s="119"/>
      <c r="N52" s="118">
        <v>544.9300139999948</v>
      </c>
      <c r="O52" s="118"/>
      <c r="P52" s="118"/>
      <c r="Q52" s="185"/>
    </row>
    <row r="53" spans="1:17" x14ac:dyDescent="0.25">
      <c r="A53" s="185">
        <v>48</v>
      </c>
      <c r="B53" s="204" t="s">
        <v>1749</v>
      </c>
      <c r="C53" s="204">
        <v>9</v>
      </c>
      <c r="D53" s="209" t="s">
        <v>1201</v>
      </c>
      <c r="E53" s="185" t="s">
        <v>1349</v>
      </c>
      <c r="F53" s="244" t="s">
        <v>1559</v>
      </c>
      <c r="G53" s="185">
        <v>2023</v>
      </c>
      <c r="H53" s="185">
        <v>2023</v>
      </c>
      <c r="I53" s="185"/>
      <c r="J53" s="185"/>
      <c r="K53" s="119"/>
      <c r="L53" s="119"/>
      <c r="M53" s="119"/>
      <c r="N53" s="118">
        <v>544.9300139999948</v>
      </c>
      <c r="O53" s="118"/>
      <c r="P53" s="118"/>
      <c r="Q53" s="185"/>
    </row>
    <row r="54" spans="1:17" x14ac:dyDescent="0.25">
      <c r="A54" s="185">
        <v>49</v>
      </c>
      <c r="B54" s="204" t="s">
        <v>1750</v>
      </c>
      <c r="C54" s="204">
        <v>9</v>
      </c>
      <c r="D54" s="209" t="s">
        <v>1201</v>
      </c>
      <c r="E54" s="185" t="s">
        <v>1349</v>
      </c>
      <c r="F54" s="244" t="s">
        <v>1560</v>
      </c>
      <c r="G54" s="185">
        <v>2023</v>
      </c>
      <c r="H54" s="185">
        <v>2023</v>
      </c>
      <c r="I54" s="185"/>
      <c r="J54" s="185"/>
      <c r="K54" s="119"/>
      <c r="L54" s="119"/>
      <c r="M54" s="119"/>
      <c r="N54" s="118">
        <v>544.9300139999948</v>
      </c>
      <c r="O54" s="118"/>
      <c r="P54" s="118"/>
      <c r="Q54" s="185"/>
    </row>
    <row r="55" spans="1:17" x14ac:dyDescent="0.25">
      <c r="A55" s="185">
        <v>50</v>
      </c>
      <c r="B55" s="204" t="s">
        <v>1751</v>
      </c>
      <c r="C55" s="204">
        <v>9</v>
      </c>
      <c r="D55" s="209" t="s">
        <v>1201</v>
      </c>
      <c r="E55" s="185" t="s">
        <v>1348</v>
      </c>
      <c r="F55" s="244" t="s">
        <v>1561</v>
      </c>
      <c r="G55" s="185">
        <v>2023</v>
      </c>
      <c r="H55" s="185">
        <v>2023</v>
      </c>
      <c r="I55" s="185"/>
      <c r="J55" s="185"/>
      <c r="K55" s="119"/>
      <c r="L55" s="119"/>
      <c r="M55" s="119"/>
      <c r="N55" s="118">
        <v>544.9300139999948</v>
      </c>
      <c r="O55" s="118"/>
      <c r="P55" s="118"/>
      <c r="Q55" s="185"/>
    </row>
    <row r="56" spans="1:17" x14ac:dyDescent="0.25">
      <c r="A56" s="185">
        <v>51</v>
      </c>
      <c r="B56" s="204" t="s">
        <v>1752</v>
      </c>
      <c r="C56" s="204">
        <v>9</v>
      </c>
      <c r="D56" s="209" t="s">
        <v>1201</v>
      </c>
      <c r="E56" s="185" t="s">
        <v>1349</v>
      </c>
      <c r="F56" s="244" t="s">
        <v>1562</v>
      </c>
      <c r="G56" s="185">
        <v>2023</v>
      </c>
      <c r="H56" s="185">
        <v>2023</v>
      </c>
      <c r="I56" s="185"/>
      <c r="J56" s="185"/>
      <c r="K56" s="119"/>
      <c r="L56" s="119"/>
      <c r="M56" s="119"/>
      <c r="N56" s="118">
        <v>544.9300139999948</v>
      </c>
      <c r="O56" s="118"/>
      <c r="P56" s="118"/>
      <c r="Q56" s="185"/>
    </row>
    <row r="57" spans="1:17" x14ac:dyDescent="0.25">
      <c r="A57" s="185">
        <v>52</v>
      </c>
      <c r="B57" s="204" t="s">
        <v>1753</v>
      </c>
      <c r="C57" s="204">
        <v>9</v>
      </c>
      <c r="D57" s="209" t="s">
        <v>1201</v>
      </c>
      <c r="E57" s="185" t="s">
        <v>1349</v>
      </c>
      <c r="F57" s="244" t="s">
        <v>1563</v>
      </c>
      <c r="G57" s="185">
        <v>2023</v>
      </c>
      <c r="H57" s="185">
        <v>2023</v>
      </c>
      <c r="I57" s="185"/>
      <c r="J57" s="185"/>
      <c r="K57" s="119"/>
      <c r="L57" s="119"/>
      <c r="M57" s="119"/>
      <c r="N57" s="118">
        <v>544.9300139999948</v>
      </c>
      <c r="O57" s="118"/>
      <c r="P57" s="118"/>
      <c r="Q57" s="185"/>
    </row>
    <row r="58" spans="1:17" x14ac:dyDescent="0.25">
      <c r="A58" s="185">
        <v>53</v>
      </c>
      <c r="B58" s="204" t="s">
        <v>1754</v>
      </c>
      <c r="C58" s="204">
        <v>9</v>
      </c>
      <c r="D58" s="209" t="s">
        <v>1201</v>
      </c>
      <c r="E58" s="185" t="s">
        <v>1349</v>
      </c>
      <c r="F58" s="244" t="s">
        <v>1564</v>
      </c>
      <c r="G58" s="185">
        <v>2023</v>
      </c>
      <c r="H58" s="185">
        <v>2023</v>
      </c>
      <c r="I58" s="185"/>
      <c r="J58" s="185"/>
      <c r="K58" s="119"/>
      <c r="L58" s="119"/>
      <c r="M58" s="119"/>
      <c r="N58" s="118">
        <v>544.9300139999948</v>
      </c>
      <c r="O58" s="118"/>
      <c r="P58" s="118"/>
      <c r="Q58" s="185"/>
    </row>
    <row r="59" spans="1:17" x14ac:dyDescent="0.25">
      <c r="A59" s="185">
        <v>54</v>
      </c>
      <c r="B59" s="204" t="s">
        <v>1755</v>
      </c>
      <c r="C59" s="204">
        <v>9</v>
      </c>
      <c r="D59" s="209" t="s">
        <v>1201</v>
      </c>
      <c r="E59" s="185" t="s">
        <v>1348</v>
      </c>
      <c r="F59" s="244" t="s">
        <v>1565</v>
      </c>
      <c r="G59" s="185">
        <v>2023</v>
      </c>
      <c r="H59" s="185">
        <v>2023</v>
      </c>
      <c r="I59" s="185"/>
      <c r="J59" s="185"/>
      <c r="K59" s="119"/>
      <c r="L59" s="119"/>
      <c r="M59" s="119"/>
      <c r="N59" s="118">
        <v>544.9300139999948</v>
      </c>
      <c r="O59" s="118"/>
      <c r="P59" s="118"/>
      <c r="Q59" s="185"/>
    </row>
    <row r="60" spans="1:17" x14ac:dyDescent="0.25">
      <c r="A60" s="185">
        <v>55</v>
      </c>
      <c r="B60" s="204" t="s">
        <v>1756</v>
      </c>
      <c r="C60" s="204">
        <v>9</v>
      </c>
      <c r="D60" s="209" t="s">
        <v>1201</v>
      </c>
      <c r="E60" s="185" t="s">
        <v>1349</v>
      </c>
      <c r="F60" s="244" t="s">
        <v>1566</v>
      </c>
      <c r="G60" s="185">
        <v>2023</v>
      </c>
      <c r="H60" s="185">
        <v>2023</v>
      </c>
      <c r="I60" s="185"/>
      <c r="J60" s="185"/>
      <c r="K60" s="119"/>
      <c r="L60" s="119"/>
      <c r="M60" s="119"/>
      <c r="N60" s="118">
        <v>544.9300139999948</v>
      </c>
      <c r="O60" s="118"/>
      <c r="P60" s="118"/>
      <c r="Q60" s="185"/>
    </row>
    <row r="61" spans="1:17" x14ac:dyDescent="0.25">
      <c r="A61" s="185">
        <v>56</v>
      </c>
      <c r="B61" s="204" t="s">
        <v>1757</v>
      </c>
      <c r="C61" s="204">
        <v>9</v>
      </c>
      <c r="D61" s="209" t="s">
        <v>1201</v>
      </c>
      <c r="E61" s="185" t="s">
        <v>1348</v>
      </c>
      <c r="F61" s="244" t="s">
        <v>1567</v>
      </c>
      <c r="G61" s="185">
        <v>2023</v>
      </c>
      <c r="H61" s="185">
        <v>2023</v>
      </c>
      <c r="I61" s="185"/>
      <c r="J61" s="185"/>
      <c r="K61" s="119"/>
      <c r="L61" s="119"/>
      <c r="M61" s="119"/>
      <c r="N61" s="118">
        <v>544.9300139999948</v>
      </c>
      <c r="O61" s="118"/>
      <c r="P61" s="118"/>
      <c r="Q61" s="185"/>
    </row>
    <row r="62" spans="1:17" x14ac:dyDescent="0.25">
      <c r="A62" s="185">
        <v>57</v>
      </c>
      <c r="B62" s="204" t="s">
        <v>1758</v>
      </c>
      <c r="C62" s="204">
        <v>9</v>
      </c>
      <c r="D62" s="209" t="s">
        <v>1201</v>
      </c>
      <c r="E62" s="185" t="s">
        <v>1348</v>
      </c>
      <c r="F62" s="244" t="s">
        <v>1568</v>
      </c>
      <c r="G62" s="185">
        <v>2023</v>
      </c>
      <c r="H62" s="185">
        <v>2023</v>
      </c>
      <c r="I62" s="185"/>
      <c r="J62" s="185"/>
      <c r="K62" s="119"/>
      <c r="L62" s="119"/>
      <c r="M62" s="119"/>
      <c r="N62" s="118">
        <v>544.9300139999948</v>
      </c>
      <c r="O62" s="118"/>
      <c r="P62" s="118"/>
      <c r="Q62" s="185"/>
    </row>
    <row r="63" spans="1:17" x14ac:dyDescent="0.25">
      <c r="A63" s="185">
        <v>58</v>
      </c>
      <c r="B63" s="204" t="s">
        <v>1759</v>
      </c>
      <c r="C63" s="204">
        <v>9</v>
      </c>
      <c r="D63" s="209" t="s">
        <v>1201</v>
      </c>
      <c r="E63" s="185" t="s">
        <v>1348</v>
      </c>
      <c r="F63" s="244" t="s">
        <v>1569</v>
      </c>
      <c r="G63" s="185">
        <v>2023</v>
      </c>
      <c r="H63" s="185">
        <v>2023</v>
      </c>
      <c r="I63" s="185"/>
      <c r="J63" s="185"/>
      <c r="K63" s="119"/>
      <c r="L63" s="119"/>
      <c r="M63" s="119"/>
      <c r="N63" s="118">
        <v>544.9300139999948</v>
      </c>
      <c r="O63" s="118"/>
      <c r="P63" s="118"/>
      <c r="Q63" s="185"/>
    </row>
    <row r="64" spans="1:17" x14ac:dyDescent="0.25">
      <c r="A64" s="185">
        <v>59</v>
      </c>
      <c r="B64" s="204" t="s">
        <v>1760</v>
      </c>
      <c r="C64" s="204">
        <v>9</v>
      </c>
      <c r="D64" s="209" t="s">
        <v>1201</v>
      </c>
      <c r="E64" s="185" t="s">
        <v>1349</v>
      </c>
      <c r="F64" s="244" t="s">
        <v>1570</v>
      </c>
      <c r="G64" s="185">
        <v>2023</v>
      </c>
      <c r="H64" s="185">
        <v>2023</v>
      </c>
      <c r="I64" s="185"/>
      <c r="J64" s="185"/>
      <c r="K64" s="119"/>
      <c r="L64" s="119"/>
      <c r="M64" s="119"/>
      <c r="N64" s="118">
        <v>544.9300139999948</v>
      </c>
      <c r="O64" s="118"/>
      <c r="P64" s="118"/>
      <c r="Q64" s="185"/>
    </row>
    <row r="65" spans="1:17" x14ac:dyDescent="0.25">
      <c r="A65" s="185">
        <v>60</v>
      </c>
      <c r="B65" s="204" t="s">
        <v>1761</v>
      </c>
      <c r="C65" s="204">
        <v>9</v>
      </c>
      <c r="D65" s="209" t="s">
        <v>1201</v>
      </c>
      <c r="E65" s="185" t="s">
        <v>1348</v>
      </c>
      <c r="F65" s="244" t="s">
        <v>1571</v>
      </c>
      <c r="G65" s="185">
        <v>2023</v>
      </c>
      <c r="H65" s="185">
        <v>2023</v>
      </c>
      <c r="I65" s="185"/>
      <c r="J65" s="185"/>
      <c r="K65" s="119"/>
      <c r="L65" s="119"/>
      <c r="M65" s="119"/>
      <c r="N65" s="118">
        <v>544.9300139999948</v>
      </c>
      <c r="O65" s="118"/>
      <c r="P65" s="118"/>
      <c r="Q65" s="185"/>
    </row>
    <row r="66" spans="1:17" x14ac:dyDescent="0.25">
      <c r="A66" s="185">
        <v>61</v>
      </c>
      <c r="B66" s="204" t="s">
        <v>1762</v>
      </c>
      <c r="C66" s="204">
        <v>9</v>
      </c>
      <c r="D66" s="209" t="s">
        <v>1201</v>
      </c>
      <c r="E66" s="185" t="s">
        <v>1349</v>
      </c>
      <c r="F66" s="244" t="s">
        <v>1572</v>
      </c>
      <c r="G66" s="185">
        <v>2024</v>
      </c>
      <c r="H66" s="185">
        <v>2024</v>
      </c>
      <c r="I66" s="185"/>
      <c r="J66" s="185"/>
      <c r="K66" s="119"/>
      <c r="L66" s="119"/>
      <c r="M66" s="119"/>
      <c r="N66" s="118">
        <v>19919.630139666668</v>
      </c>
      <c r="O66" s="118"/>
      <c r="P66" s="118"/>
      <c r="Q66" s="185"/>
    </row>
    <row r="67" spans="1:17" x14ac:dyDescent="0.25">
      <c r="A67" s="185">
        <v>62</v>
      </c>
      <c r="B67" s="204" t="s">
        <v>1763</v>
      </c>
      <c r="C67" s="204">
        <v>9</v>
      </c>
      <c r="D67" s="209" t="s">
        <v>1201</v>
      </c>
      <c r="E67" s="185" t="s">
        <v>1348</v>
      </c>
      <c r="F67" s="244" t="s">
        <v>1573</v>
      </c>
      <c r="G67" s="185">
        <v>2024</v>
      </c>
      <c r="H67" s="185">
        <v>2024</v>
      </c>
      <c r="I67" s="185"/>
      <c r="J67" s="185"/>
      <c r="K67" s="119"/>
      <c r="L67" s="119"/>
      <c r="M67" s="119"/>
      <c r="N67" s="118">
        <v>21552.020611333341</v>
      </c>
      <c r="O67" s="118"/>
      <c r="P67" s="118"/>
      <c r="Q67" s="185"/>
    </row>
    <row r="68" spans="1:17" x14ac:dyDescent="0.25">
      <c r="A68" s="185">
        <v>63</v>
      </c>
      <c r="B68" s="204" t="s">
        <v>1764</v>
      </c>
      <c r="C68" s="204">
        <v>9</v>
      </c>
      <c r="D68" s="209" t="s">
        <v>1201</v>
      </c>
      <c r="E68" s="185" t="s">
        <v>1349</v>
      </c>
      <c r="F68" s="244" t="s">
        <v>1574</v>
      </c>
      <c r="G68" s="185">
        <v>2024</v>
      </c>
      <c r="H68" s="185">
        <v>2024</v>
      </c>
      <c r="I68" s="185"/>
      <c r="J68" s="185"/>
      <c r="K68" s="119"/>
      <c r="L68" s="119"/>
      <c r="M68" s="119"/>
      <c r="N68" s="118">
        <v>25694.300049666668</v>
      </c>
      <c r="O68" s="118"/>
      <c r="P68" s="118"/>
      <c r="Q68" s="185"/>
    </row>
    <row r="69" spans="1:17" x14ac:dyDescent="0.25">
      <c r="A69" s="185">
        <v>64</v>
      </c>
      <c r="B69" s="204" t="s">
        <v>1765</v>
      </c>
      <c r="C69" s="204">
        <v>9</v>
      </c>
      <c r="D69" s="209" t="s">
        <v>1201</v>
      </c>
      <c r="E69" s="185" t="s">
        <v>1349</v>
      </c>
      <c r="F69" s="244" t="s">
        <v>1575</v>
      </c>
      <c r="G69" s="185">
        <v>2024</v>
      </c>
      <c r="H69" s="185">
        <v>2024</v>
      </c>
      <c r="I69" s="185"/>
      <c r="J69" s="185"/>
      <c r="K69" s="119"/>
      <c r="L69" s="119"/>
      <c r="M69" s="119"/>
      <c r="N69" s="118">
        <v>21064.237539666665</v>
      </c>
      <c r="O69" s="118"/>
      <c r="P69" s="118"/>
      <c r="Q69" s="185"/>
    </row>
    <row r="70" spans="1:17" x14ac:dyDescent="0.25">
      <c r="A70" s="185">
        <v>65</v>
      </c>
      <c r="B70" s="204" t="s">
        <v>1766</v>
      </c>
      <c r="C70" s="204">
        <v>9</v>
      </c>
      <c r="D70" s="209" t="s">
        <v>1201</v>
      </c>
      <c r="E70" s="185" t="s">
        <v>1349</v>
      </c>
      <c r="F70" s="244" t="s">
        <v>1576</v>
      </c>
      <c r="G70" s="185">
        <v>2024</v>
      </c>
      <c r="H70" s="185">
        <v>2024</v>
      </c>
      <c r="I70" s="185"/>
      <c r="J70" s="185"/>
      <c r="K70" s="119"/>
      <c r="L70" s="119"/>
      <c r="M70" s="119"/>
      <c r="N70" s="118">
        <v>12663.008459666664</v>
      </c>
      <c r="O70" s="118"/>
      <c r="P70" s="118"/>
      <c r="Q70" s="185"/>
    </row>
    <row r="71" spans="1:17" x14ac:dyDescent="0.25">
      <c r="A71" s="185">
        <v>66</v>
      </c>
      <c r="B71" s="204" t="s">
        <v>1767</v>
      </c>
      <c r="C71" s="204">
        <v>9</v>
      </c>
      <c r="D71" s="209" t="s">
        <v>1201</v>
      </c>
      <c r="E71" s="185" t="s">
        <v>1348</v>
      </c>
      <c r="F71" s="244" t="s">
        <v>1577</v>
      </c>
      <c r="G71" s="185">
        <v>2024</v>
      </c>
      <c r="H71" s="185">
        <v>2024</v>
      </c>
      <c r="I71" s="185"/>
      <c r="J71" s="185"/>
      <c r="K71" s="119"/>
      <c r="L71" s="119"/>
      <c r="M71" s="119"/>
      <c r="N71" s="118">
        <v>37269.82947454547</v>
      </c>
      <c r="O71" s="118"/>
      <c r="P71" s="118"/>
      <c r="Q71" s="185"/>
    </row>
    <row r="72" spans="1:17" x14ac:dyDescent="0.25">
      <c r="A72" s="185">
        <v>67</v>
      </c>
      <c r="B72" s="204" t="s">
        <v>1768</v>
      </c>
      <c r="C72" s="204">
        <v>9</v>
      </c>
      <c r="D72" s="209" t="s">
        <v>1201</v>
      </c>
      <c r="E72" s="185" t="s">
        <v>1349</v>
      </c>
      <c r="F72" s="244" t="s">
        <v>1578</v>
      </c>
      <c r="G72" s="185">
        <v>2024</v>
      </c>
      <c r="H72" s="185">
        <v>2024</v>
      </c>
      <c r="I72" s="185"/>
      <c r="J72" s="185"/>
      <c r="K72" s="119"/>
      <c r="L72" s="119"/>
      <c r="M72" s="119"/>
      <c r="N72" s="118">
        <v>45526.968384545471</v>
      </c>
      <c r="O72" s="118"/>
      <c r="P72" s="118"/>
      <c r="Q72" s="185"/>
    </row>
    <row r="73" spans="1:17" x14ac:dyDescent="0.25">
      <c r="A73" s="185">
        <v>68</v>
      </c>
      <c r="B73" s="204" t="s">
        <v>1769</v>
      </c>
      <c r="C73" s="204">
        <v>9</v>
      </c>
      <c r="D73" s="209" t="s">
        <v>1201</v>
      </c>
      <c r="E73" s="185" t="s">
        <v>1349</v>
      </c>
      <c r="F73" s="244" t="s">
        <v>1579</v>
      </c>
      <c r="G73" s="185">
        <v>2024</v>
      </c>
      <c r="H73" s="185">
        <v>2024</v>
      </c>
      <c r="I73" s="185"/>
      <c r="J73" s="185"/>
      <c r="K73" s="119"/>
      <c r="L73" s="119"/>
      <c r="M73" s="119"/>
      <c r="N73" s="118">
        <v>23117.419144545471</v>
      </c>
      <c r="O73" s="118"/>
      <c r="P73" s="118"/>
      <c r="Q73" s="185"/>
    </row>
    <row r="74" spans="1:17" x14ac:dyDescent="0.25">
      <c r="A74" s="185">
        <v>69</v>
      </c>
      <c r="B74" s="204" t="s">
        <v>1770</v>
      </c>
      <c r="C74" s="204">
        <v>9</v>
      </c>
      <c r="D74" s="209" t="s">
        <v>1201</v>
      </c>
      <c r="E74" s="185" t="s">
        <v>1349</v>
      </c>
      <c r="F74" s="244" t="s">
        <v>1580</v>
      </c>
      <c r="G74" s="185">
        <v>2024</v>
      </c>
      <c r="H74" s="185">
        <v>2024</v>
      </c>
      <c r="I74" s="185"/>
      <c r="J74" s="185"/>
      <c r="K74" s="119"/>
      <c r="L74" s="119"/>
      <c r="M74" s="119"/>
      <c r="N74" s="118">
        <v>38845.973824545472</v>
      </c>
      <c r="O74" s="118"/>
      <c r="P74" s="118"/>
      <c r="Q74" s="185"/>
    </row>
    <row r="75" spans="1:17" x14ac:dyDescent="0.25">
      <c r="A75" s="185">
        <v>70</v>
      </c>
      <c r="B75" s="204" t="s">
        <v>1771</v>
      </c>
      <c r="C75" s="204">
        <v>9</v>
      </c>
      <c r="D75" s="209" t="s">
        <v>1201</v>
      </c>
      <c r="E75" s="185" t="s">
        <v>1348</v>
      </c>
      <c r="F75" s="244" t="s">
        <v>1581</v>
      </c>
      <c r="G75" s="185">
        <v>2024</v>
      </c>
      <c r="H75" s="185">
        <v>2024</v>
      </c>
      <c r="I75" s="185"/>
      <c r="J75" s="185"/>
      <c r="K75" s="119"/>
      <c r="L75" s="119"/>
      <c r="M75" s="119"/>
      <c r="N75" s="118">
        <v>45723.370454545475</v>
      </c>
      <c r="O75" s="118"/>
      <c r="P75" s="118"/>
      <c r="Q75" s="185"/>
    </row>
    <row r="76" spans="1:17" x14ac:dyDescent="0.25">
      <c r="A76" s="185">
        <v>71</v>
      </c>
      <c r="B76" s="204" t="s">
        <v>1772</v>
      </c>
      <c r="C76" s="204">
        <v>9</v>
      </c>
      <c r="D76" s="209" t="s">
        <v>1201</v>
      </c>
      <c r="E76" s="185" t="s">
        <v>1349</v>
      </c>
      <c r="F76" s="244" t="s">
        <v>1582</v>
      </c>
      <c r="G76" s="185">
        <v>2024</v>
      </c>
      <c r="H76" s="185">
        <v>2024</v>
      </c>
      <c r="I76" s="185"/>
      <c r="J76" s="185"/>
      <c r="K76" s="119"/>
      <c r="L76" s="119"/>
      <c r="M76" s="119"/>
      <c r="N76" s="118">
        <v>25241.354404545473</v>
      </c>
      <c r="O76" s="118"/>
      <c r="P76" s="118"/>
      <c r="Q76" s="185"/>
    </row>
    <row r="77" spans="1:17" x14ac:dyDescent="0.25">
      <c r="A77" s="185">
        <v>72</v>
      </c>
      <c r="B77" s="204" t="s">
        <v>1773</v>
      </c>
      <c r="C77" s="204">
        <v>9</v>
      </c>
      <c r="D77" s="209" t="s">
        <v>1201</v>
      </c>
      <c r="E77" s="185" t="s">
        <v>1348</v>
      </c>
      <c r="F77" s="244" t="s">
        <v>1583</v>
      </c>
      <c r="G77" s="185">
        <v>2024</v>
      </c>
      <c r="H77" s="185">
        <v>2024</v>
      </c>
      <c r="I77" s="185"/>
      <c r="J77" s="185"/>
      <c r="K77" s="119"/>
      <c r="L77" s="119"/>
      <c r="M77" s="119"/>
      <c r="N77" s="118">
        <v>39104.83001454547</v>
      </c>
      <c r="O77" s="118"/>
      <c r="P77" s="118"/>
      <c r="Q77" s="185"/>
    </row>
    <row r="78" spans="1:17" x14ac:dyDescent="0.25">
      <c r="A78" s="185">
        <v>73</v>
      </c>
      <c r="B78" s="204" t="s">
        <v>1774</v>
      </c>
      <c r="C78" s="204">
        <v>9</v>
      </c>
      <c r="D78" s="209" t="s">
        <v>1201</v>
      </c>
      <c r="E78" s="185" t="s">
        <v>1348</v>
      </c>
      <c r="F78" s="244" t="s">
        <v>1584</v>
      </c>
      <c r="G78" s="185">
        <v>2024</v>
      </c>
      <c r="H78" s="185">
        <v>2024</v>
      </c>
      <c r="I78" s="185"/>
      <c r="J78" s="185"/>
      <c r="K78" s="119"/>
      <c r="L78" s="119"/>
      <c r="M78" s="119"/>
      <c r="N78" s="118">
        <v>15652.787724545469</v>
      </c>
      <c r="O78" s="118"/>
      <c r="P78" s="118"/>
      <c r="Q78" s="185"/>
    </row>
    <row r="79" spans="1:17" x14ac:dyDescent="0.25">
      <c r="A79" s="185">
        <v>74</v>
      </c>
      <c r="B79" s="204" t="s">
        <v>1775</v>
      </c>
      <c r="C79" s="204">
        <v>9</v>
      </c>
      <c r="D79" s="209" t="s">
        <v>1201</v>
      </c>
      <c r="E79" s="185" t="s">
        <v>1348</v>
      </c>
      <c r="F79" s="244" t="s">
        <v>1585</v>
      </c>
      <c r="G79" s="185">
        <v>2024</v>
      </c>
      <c r="H79" s="185">
        <v>2024</v>
      </c>
      <c r="I79" s="185"/>
      <c r="J79" s="185"/>
      <c r="K79" s="119"/>
      <c r="L79" s="119"/>
      <c r="M79" s="119"/>
      <c r="N79" s="118">
        <v>25370.412044545476</v>
      </c>
      <c r="O79" s="118"/>
      <c r="P79" s="118"/>
      <c r="Q79" s="185"/>
    </row>
    <row r="80" spans="1:17" x14ac:dyDescent="0.25">
      <c r="A80" s="185">
        <v>75</v>
      </c>
      <c r="B80" s="204" t="s">
        <v>1776</v>
      </c>
      <c r="C80" s="204">
        <v>9</v>
      </c>
      <c r="D80" s="209" t="s">
        <v>1201</v>
      </c>
      <c r="E80" s="185" t="s">
        <v>1349</v>
      </c>
      <c r="F80" s="244" t="s">
        <v>1586</v>
      </c>
      <c r="G80" s="185">
        <v>2024</v>
      </c>
      <c r="H80" s="185">
        <v>2024</v>
      </c>
      <c r="I80" s="185"/>
      <c r="J80" s="185"/>
      <c r="K80" s="119"/>
      <c r="L80" s="119"/>
      <c r="M80" s="119"/>
      <c r="N80" s="118">
        <v>7261.9468045454705</v>
      </c>
      <c r="O80" s="118"/>
      <c r="P80" s="118"/>
      <c r="Q80" s="185"/>
    </row>
    <row r="81" spans="1:17" x14ac:dyDescent="0.25">
      <c r="A81" s="185">
        <v>76</v>
      </c>
      <c r="B81" s="204" t="s">
        <v>1777</v>
      </c>
      <c r="C81" s="204">
        <v>9</v>
      </c>
      <c r="D81" s="209" t="s">
        <v>1201</v>
      </c>
      <c r="E81" s="185" t="s">
        <v>1348</v>
      </c>
      <c r="F81" s="244" t="s">
        <v>1587</v>
      </c>
      <c r="G81" s="185">
        <v>2024</v>
      </c>
      <c r="H81" s="185">
        <v>2024</v>
      </c>
      <c r="I81" s="185"/>
      <c r="J81" s="185"/>
      <c r="K81" s="119"/>
      <c r="L81" s="119"/>
      <c r="M81" s="119"/>
      <c r="N81" s="118">
        <v>40166.652654545469</v>
      </c>
      <c r="O81" s="118"/>
      <c r="P81" s="118"/>
      <c r="Q81" s="185"/>
    </row>
    <row r="82" spans="1:17" x14ac:dyDescent="0.25">
      <c r="A82" s="185">
        <v>77</v>
      </c>
      <c r="B82" s="204" t="s">
        <v>1778</v>
      </c>
      <c r="C82" s="204">
        <v>9</v>
      </c>
      <c r="D82" s="209" t="s">
        <v>1201</v>
      </c>
      <c r="E82" s="185" t="s">
        <v>1348</v>
      </c>
      <c r="F82" s="244" t="s">
        <v>1588</v>
      </c>
      <c r="G82" s="185">
        <v>2024</v>
      </c>
      <c r="H82" s="185">
        <v>2024</v>
      </c>
      <c r="I82" s="185"/>
      <c r="J82" s="185"/>
      <c r="K82" s="119"/>
      <c r="L82" s="119"/>
      <c r="M82" s="119"/>
      <c r="N82" s="118">
        <v>550</v>
      </c>
      <c r="O82" s="118"/>
      <c r="P82" s="118"/>
      <c r="Q82" s="185"/>
    </row>
    <row r="83" spans="1:17" x14ac:dyDescent="0.25">
      <c r="A83" s="185">
        <v>78</v>
      </c>
      <c r="B83" s="204" t="s">
        <v>1779</v>
      </c>
      <c r="C83" s="204">
        <v>9</v>
      </c>
      <c r="D83" s="209" t="s">
        <v>1201</v>
      </c>
      <c r="E83" s="185" t="s">
        <v>1349</v>
      </c>
      <c r="F83" s="244" t="s">
        <v>1589</v>
      </c>
      <c r="G83" s="185">
        <v>2024</v>
      </c>
      <c r="H83" s="185">
        <v>2024</v>
      </c>
      <c r="I83" s="185"/>
      <c r="J83" s="185"/>
      <c r="K83" s="119"/>
      <c r="L83" s="119"/>
      <c r="M83" s="119"/>
      <c r="N83" s="118">
        <v>550</v>
      </c>
      <c r="O83" s="118"/>
      <c r="P83" s="118"/>
      <c r="Q83" s="185"/>
    </row>
    <row r="84" spans="1:17" x14ac:dyDescent="0.25">
      <c r="A84" s="185">
        <v>79</v>
      </c>
      <c r="B84" s="204" t="s">
        <v>1780</v>
      </c>
      <c r="C84" s="204">
        <v>9</v>
      </c>
      <c r="D84" s="209" t="s">
        <v>1201</v>
      </c>
      <c r="E84" s="185" t="s">
        <v>1349</v>
      </c>
      <c r="F84" s="244" t="s">
        <v>1590</v>
      </c>
      <c r="G84" s="185">
        <v>2024</v>
      </c>
      <c r="H84" s="185">
        <v>2024</v>
      </c>
      <c r="I84" s="185"/>
      <c r="J84" s="185"/>
      <c r="K84" s="119"/>
      <c r="L84" s="119"/>
      <c r="M84" s="119"/>
      <c r="N84" s="118">
        <v>550</v>
      </c>
      <c r="O84" s="118"/>
      <c r="P84" s="118"/>
      <c r="Q84" s="185"/>
    </row>
    <row r="85" spans="1:17" x14ac:dyDescent="0.25">
      <c r="A85" s="185">
        <v>80</v>
      </c>
      <c r="B85" s="204" t="s">
        <v>1781</v>
      </c>
      <c r="C85" s="204">
        <v>9</v>
      </c>
      <c r="D85" s="209" t="s">
        <v>1201</v>
      </c>
      <c r="E85" s="185" t="s">
        <v>1348</v>
      </c>
      <c r="F85" s="244" t="s">
        <v>1591</v>
      </c>
      <c r="G85" s="185">
        <v>2024</v>
      </c>
      <c r="H85" s="185">
        <v>2024</v>
      </c>
      <c r="I85" s="185"/>
      <c r="J85" s="185"/>
      <c r="K85" s="119"/>
      <c r="L85" s="119"/>
      <c r="M85" s="119"/>
      <c r="N85" s="118">
        <v>550</v>
      </c>
      <c r="O85" s="118"/>
      <c r="P85" s="118"/>
      <c r="Q85" s="185"/>
    </row>
    <row r="86" spans="1:17" x14ac:dyDescent="0.25">
      <c r="A86" s="185">
        <v>81</v>
      </c>
      <c r="B86" s="204" t="s">
        <v>1782</v>
      </c>
      <c r="C86" s="204">
        <v>9</v>
      </c>
      <c r="D86" s="209" t="s">
        <v>1201</v>
      </c>
      <c r="E86" s="185" t="s">
        <v>1349</v>
      </c>
      <c r="F86" s="244" t="s">
        <v>1592</v>
      </c>
      <c r="G86" s="185">
        <v>2024</v>
      </c>
      <c r="H86" s="185">
        <v>2024</v>
      </c>
      <c r="I86" s="185"/>
      <c r="J86" s="185"/>
      <c r="K86" s="119"/>
      <c r="L86" s="119"/>
      <c r="M86" s="119"/>
      <c r="N86" s="118">
        <v>550</v>
      </c>
      <c r="O86" s="118"/>
      <c r="P86" s="118"/>
      <c r="Q86" s="185"/>
    </row>
    <row r="87" spans="1:17" x14ac:dyDescent="0.25">
      <c r="A87" s="185">
        <v>82</v>
      </c>
      <c r="B87" s="204" t="s">
        <v>1783</v>
      </c>
      <c r="C87" s="204">
        <v>9</v>
      </c>
      <c r="D87" s="209" t="s">
        <v>1201</v>
      </c>
      <c r="E87" s="185" t="s">
        <v>1349</v>
      </c>
      <c r="F87" s="244" t="s">
        <v>1593</v>
      </c>
      <c r="G87" s="185">
        <v>2024</v>
      </c>
      <c r="H87" s="185">
        <v>2024</v>
      </c>
      <c r="I87" s="185"/>
      <c r="J87" s="185"/>
      <c r="K87" s="119"/>
      <c r="L87" s="119"/>
      <c r="M87" s="119"/>
      <c r="N87" s="118">
        <v>550</v>
      </c>
      <c r="O87" s="118"/>
      <c r="P87" s="118"/>
      <c r="Q87" s="185"/>
    </row>
    <row r="88" spans="1:17" x14ac:dyDescent="0.25">
      <c r="A88" s="185">
        <v>83</v>
      </c>
      <c r="B88" s="204" t="s">
        <v>1784</v>
      </c>
      <c r="C88" s="204">
        <v>9</v>
      </c>
      <c r="D88" s="209" t="s">
        <v>1201</v>
      </c>
      <c r="E88" s="185" t="s">
        <v>1348</v>
      </c>
      <c r="F88" s="244" t="s">
        <v>1594</v>
      </c>
      <c r="G88" s="185">
        <v>2024</v>
      </c>
      <c r="H88" s="185">
        <v>2024</v>
      </c>
      <c r="I88" s="185"/>
      <c r="J88" s="185"/>
      <c r="K88" s="119"/>
      <c r="L88" s="119"/>
      <c r="M88" s="119"/>
      <c r="N88" s="118">
        <v>550</v>
      </c>
      <c r="O88" s="118"/>
      <c r="P88" s="118"/>
      <c r="Q88" s="185"/>
    </row>
    <row r="89" spans="1:17" x14ac:dyDescent="0.25">
      <c r="A89" s="185">
        <v>84</v>
      </c>
      <c r="B89" s="204" t="s">
        <v>1785</v>
      </c>
      <c r="C89" s="204">
        <v>9</v>
      </c>
      <c r="D89" s="209" t="s">
        <v>1201</v>
      </c>
      <c r="E89" s="185" t="s">
        <v>1349</v>
      </c>
      <c r="F89" s="244" t="s">
        <v>1595</v>
      </c>
      <c r="G89" s="185">
        <v>2024</v>
      </c>
      <c r="H89" s="185">
        <v>2024</v>
      </c>
      <c r="I89" s="185"/>
      <c r="J89" s="185"/>
      <c r="K89" s="119"/>
      <c r="L89" s="119"/>
      <c r="M89" s="119"/>
      <c r="N89" s="118">
        <v>550</v>
      </c>
      <c r="O89" s="118"/>
      <c r="P89" s="118"/>
      <c r="Q89" s="185"/>
    </row>
    <row r="90" spans="1:17" x14ac:dyDescent="0.25">
      <c r="A90" s="185">
        <v>85</v>
      </c>
      <c r="B90" s="204" t="s">
        <v>1786</v>
      </c>
      <c r="C90" s="204">
        <v>9</v>
      </c>
      <c r="D90" s="209" t="s">
        <v>1201</v>
      </c>
      <c r="E90" s="185" t="s">
        <v>1349</v>
      </c>
      <c r="F90" s="244" t="s">
        <v>1596</v>
      </c>
      <c r="G90" s="185">
        <v>2024</v>
      </c>
      <c r="H90" s="185">
        <v>2024</v>
      </c>
      <c r="I90" s="185"/>
      <c r="J90" s="185"/>
      <c r="K90" s="119"/>
      <c r="L90" s="119"/>
      <c r="M90" s="119"/>
      <c r="N90" s="118">
        <v>550</v>
      </c>
      <c r="O90" s="118"/>
      <c r="P90" s="118"/>
      <c r="Q90" s="185"/>
    </row>
    <row r="91" spans="1:17" x14ac:dyDescent="0.25">
      <c r="A91" s="185">
        <v>86</v>
      </c>
      <c r="B91" s="204" t="s">
        <v>1787</v>
      </c>
      <c r="C91" s="204">
        <v>9</v>
      </c>
      <c r="D91" s="209" t="s">
        <v>1201</v>
      </c>
      <c r="E91" s="185" t="s">
        <v>1349</v>
      </c>
      <c r="F91" s="244" t="s">
        <v>1597</v>
      </c>
      <c r="G91" s="185">
        <v>2024</v>
      </c>
      <c r="H91" s="185">
        <v>2024</v>
      </c>
      <c r="I91" s="185"/>
      <c r="J91" s="185"/>
      <c r="K91" s="119"/>
      <c r="L91" s="119"/>
      <c r="M91" s="119"/>
      <c r="N91" s="118">
        <v>550</v>
      </c>
      <c r="O91" s="118"/>
      <c r="P91" s="118"/>
      <c r="Q91" s="185"/>
    </row>
    <row r="92" spans="1:17" x14ac:dyDescent="0.25">
      <c r="A92" s="185">
        <v>87</v>
      </c>
      <c r="B92" s="204" t="s">
        <v>1788</v>
      </c>
      <c r="C92" s="204">
        <v>9</v>
      </c>
      <c r="D92" s="209" t="s">
        <v>1201</v>
      </c>
      <c r="E92" s="185" t="s">
        <v>1348</v>
      </c>
      <c r="F92" s="244" t="s">
        <v>1598</v>
      </c>
      <c r="G92" s="185">
        <v>2024</v>
      </c>
      <c r="H92" s="185">
        <v>2024</v>
      </c>
      <c r="I92" s="185"/>
      <c r="J92" s="185"/>
      <c r="K92" s="119"/>
      <c r="L92" s="119"/>
      <c r="M92" s="119"/>
      <c r="N92" s="118">
        <v>550</v>
      </c>
      <c r="O92" s="118"/>
      <c r="P92" s="118"/>
      <c r="Q92" s="185"/>
    </row>
    <row r="93" spans="1:17" x14ac:dyDescent="0.25">
      <c r="A93" s="185">
        <v>88</v>
      </c>
      <c r="B93" s="204" t="s">
        <v>1789</v>
      </c>
      <c r="C93" s="204">
        <v>9</v>
      </c>
      <c r="D93" s="209" t="s">
        <v>1201</v>
      </c>
      <c r="E93" s="185" t="s">
        <v>1348</v>
      </c>
      <c r="F93" s="244" t="s">
        <v>1599</v>
      </c>
      <c r="G93" s="185">
        <v>2024</v>
      </c>
      <c r="H93" s="185">
        <v>2024</v>
      </c>
      <c r="I93" s="185"/>
      <c r="J93" s="185"/>
      <c r="K93" s="119"/>
      <c r="L93" s="119"/>
      <c r="M93" s="119"/>
      <c r="N93" s="118">
        <v>550</v>
      </c>
      <c r="O93" s="118"/>
      <c r="P93" s="118"/>
      <c r="Q93" s="185"/>
    </row>
    <row r="94" spans="1:17" x14ac:dyDescent="0.25">
      <c r="A94" s="185">
        <v>89</v>
      </c>
      <c r="B94" s="204" t="s">
        <v>1790</v>
      </c>
      <c r="C94" s="204">
        <v>9</v>
      </c>
      <c r="D94" s="209" t="s">
        <v>1201</v>
      </c>
      <c r="E94" s="185" t="s">
        <v>1348</v>
      </c>
      <c r="F94" s="244" t="s">
        <v>1600</v>
      </c>
      <c r="G94" s="185">
        <v>2024</v>
      </c>
      <c r="H94" s="185">
        <v>2024</v>
      </c>
      <c r="I94" s="185"/>
      <c r="J94" s="185"/>
      <c r="K94" s="119"/>
      <c r="L94" s="119"/>
      <c r="M94" s="119"/>
      <c r="N94" s="118">
        <v>550</v>
      </c>
      <c r="O94" s="118"/>
      <c r="P94" s="118"/>
      <c r="Q94" s="185"/>
    </row>
    <row r="95" spans="1:17" x14ac:dyDescent="0.25">
      <c r="A95" s="185">
        <v>90</v>
      </c>
      <c r="B95" s="204" t="s">
        <v>1791</v>
      </c>
      <c r="C95" s="204">
        <v>9</v>
      </c>
      <c r="D95" s="209" t="s">
        <v>1201</v>
      </c>
      <c r="E95" s="185" t="s">
        <v>1349</v>
      </c>
      <c r="F95" s="244" t="s">
        <v>1601</v>
      </c>
      <c r="G95" s="185">
        <v>2025</v>
      </c>
      <c r="H95" s="185">
        <v>2025</v>
      </c>
      <c r="I95" s="185"/>
      <c r="J95" s="185"/>
      <c r="K95" s="119"/>
      <c r="L95" s="119"/>
      <c r="M95" s="119"/>
      <c r="N95" s="118">
        <v>26564.709185000007</v>
      </c>
      <c r="O95" s="118"/>
      <c r="P95" s="118"/>
      <c r="Q95" s="185"/>
    </row>
    <row r="96" spans="1:17" x14ac:dyDescent="0.25">
      <c r="A96" s="185">
        <v>91</v>
      </c>
      <c r="B96" s="204" t="s">
        <v>1792</v>
      </c>
      <c r="C96" s="204">
        <v>9</v>
      </c>
      <c r="D96" s="209" t="s">
        <v>1201</v>
      </c>
      <c r="E96" s="185" t="s">
        <v>1348</v>
      </c>
      <c r="F96" s="244" t="s">
        <v>1602</v>
      </c>
      <c r="G96" s="185">
        <v>2025</v>
      </c>
      <c r="H96" s="185">
        <v>2025</v>
      </c>
      <c r="I96" s="185"/>
      <c r="J96" s="185"/>
      <c r="K96" s="119"/>
      <c r="L96" s="119"/>
      <c r="M96" s="119"/>
      <c r="N96" s="118">
        <v>29940.115515000001</v>
      </c>
      <c r="O96" s="118"/>
      <c r="P96" s="118"/>
      <c r="Q96" s="185"/>
    </row>
    <row r="97" spans="1:17" x14ac:dyDescent="0.25">
      <c r="A97" s="185">
        <v>92</v>
      </c>
      <c r="B97" s="204" t="s">
        <v>1793</v>
      </c>
      <c r="C97" s="204">
        <v>9</v>
      </c>
      <c r="D97" s="209" t="s">
        <v>1201</v>
      </c>
      <c r="E97" s="185" t="s">
        <v>1349</v>
      </c>
      <c r="F97" s="244" t="s">
        <v>1603</v>
      </c>
      <c r="G97" s="185">
        <v>2025</v>
      </c>
      <c r="H97" s="185">
        <v>2025</v>
      </c>
      <c r="I97" s="185"/>
      <c r="J97" s="185"/>
      <c r="K97" s="119"/>
      <c r="L97" s="119"/>
      <c r="M97" s="119"/>
      <c r="N97" s="118">
        <v>49718.256405</v>
      </c>
      <c r="O97" s="118"/>
      <c r="P97" s="118"/>
      <c r="Q97" s="185"/>
    </row>
    <row r="98" spans="1:17" x14ac:dyDescent="0.25">
      <c r="A98" s="185">
        <v>93</v>
      </c>
      <c r="B98" s="204" t="s">
        <v>1794</v>
      </c>
      <c r="C98" s="204">
        <v>9</v>
      </c>
      <c r="D98" s="209" t="s">
        <v>1201</v>
      </c>
      <c r="E98" s="185" t="s">
        <v>1349</v>
      </c>
      <c r="F98" s="244" t="s">
        <v>1604</v>
      </c>
      <c r="G98" s="185">
        <v>2025</v>
      </c>
      <c r="H98" s="185">
        <v>2025</v>
      </c>
      <c r="I98" s="185"/>
      <c r="J98" s="185"/>
      <c r="K98" s="119"/>
      <c r="L98" s="119"/>
      <c r="M98" s="119"/>
      <c r="N98" s="118">
        <v>35350.718025000002</v>
      </c>
      <c r="O98" s="118"/>
      <c r="P98" s="118"/>
      <c r="Q98" s="185"/>
    </row>
    <row r="99" spans="1:17" x14ac:dyDescent="0.25">
      <c r="A99" s="185">
        <v>94</v>
      </c>
      <c r="B99" s="204" t="s">
        <v>1795</v>
      </c>
      <c r="C99" s="204">
        <v>9</v>
      </c>
      <c r="D99" s="209" t="s">
        <v>1201</v>
      </c>
      <c r="E99" s="185" t="s">
        <v>1348</v>
      </c>
      <c r="F99" s="244" t="s">
        <v>1605</v>
      </c>
      <c r="G99" s="185">
        <v>2025</v>
      </c>
      <c r="H99" s="185">
        <v>2025</v>
      </c>
      <c r="I99" s="185"/>
      <c r="J99" s="185"/>
      <c r="K99" s="119"/>
      <c r="L99" s="119"/>
      <c r="M99" s="119"/>
      <c r="N99" s="118">
        <v>36657.837015000005</v>
      </c>
      <c r="O99" s="118"/>
      <c r="P99" s="118"/>
      <c r="Q99" s="185"/>
    </row>
    <row r="100" spans="1:17" x14ac:dyDescent="0.25">
      <c r="A100" s="185">
        <v>95</v>
      </c>
      <c r="B100" s="204" t="s">
        <v>1796</v>
      </c>
      <c r="C100" s="204">
        <v>9</v>
      </c>
      <c r="D100" s="209" t="s">
        <v>1201</v>
      </c>
      <c r="E100" s="185" t="s">
        <v>1349</v>
      </c>
      <c r="F100" s="244" t="s">
        <v>1606</v>
      </c>
      <c r="G100" s="185">
        <v>2025</v>
      </c>
      <c r="H100" s="185">
        <v>2025</v>
      </c>
      <c r="I100" s="185"/>
      <c r="J100" s="185"/>
      <c r="K100" s="119"/>
      <c r="L100" s="119"/>
      <c r="M100" s="119"/>
      <c r="N100" s="118">
        <v>14612.522435000003</v>
      </c>
      <c r="O100" s="118"/>
      <c r="P100" s="118"/>
      <c r="Q100" s="185"/>
    </row>
    <row r="101" spans="1:17" x14ac:dyDescent="0.25">
      <c r="A101" s="185">
        <v>96</v>
      </c>
      <c r="B101" s="204" t="s">
        <v>1797</v>
      </c>
      <c r="C101" s="204">
        <v>9</v>
      </c>
      <c r="D101" s="209" t="s">
        <v>1201</v>
      </c>
      <c r="E101" s="185" t="s">
        <v>1349</v>
      </c>
      <c r="F101" s="244" t="s">
        <v>1607</v>
      </c>
      <c r="G101" s="185">
        <v>2025</v>
      </c>
      <c r="H101" s="185">
        <v>2025</v>
      </c>
      <c r="I101" s="185"/>
      <c r="J101" s="185"/>
      <c r="K101" s="119"/>
      <c r="L101" s="119"/>
      <c r="M101" s="119"/>
      <c r="N101" s="118">
        <v>24743.996855000001</v>
      </c>
      <c r="O101" s="118"/>
      <c r="P101" s="118"/>
      <c r="Q101" s="185"/>
    </row>
    <row r="102" spans="1:17" x14ac:dyDescent="0.25">
      <c r="A102" s="185">
        <v>97</v>
      </c>
      <c r="B102" s="204" t="s">
        <v>1798</v>
      </c>
      <c r="C102" s="204">
        <v>9</v>
      </c>
      <c r="D102" s="209" t="s">
        <v>1201</v>
      </c>
      <c r="E102" s="185" t="s">
        <v>1348</v>
      </c>
      <c r="F102" s="244" t="s">
        <v>1608</v>
      </c>
      <c r="G102" s="185">
        <v>2025</v>
      </c>
      <c r="H102" s="185">
        <v>2025</v>
      </c>
      <c r="I102" s="185"/>
      <c r="J102" s="185"/>
      <c r="K102" s="119"/>
      <c r="L102" s="119"/>
      <c r="M102" s="119"/>
      <c r="N102" s="118">
        <v>28416.194655000003</v>
      </c>
      <c r="O102" s="118"/>
      <c r="P102" s="118"/>
      <c r="Q102" s="185"/>
    </row>
    <row r="103" spans="1:17" x14ac:dyDescent="0.25">
      <c r="A103" s="185">
        <v>98</v>
      </c>
      <c r="B103" s="204" t="s">
        <v>1799</v>
      </c>
      <c r="C103" s="204">
        <v>9</v>
      </c>
      <c r="D103" s="209" t="s">
        <v>1201</v>
      </c>
      <c r="E103" s="185" t="s">
        <v>1349</v>
      </c>
      <c r="F103" s="244" t="s">
        <v>1609</v>
      </c>
      <c r="G103" s="185">
        <v>2025</v>
      </c>
      <c r="H103" s="185">
        <v>2025</v>
      </c>
      <c r="I103" s="185"/>
      <c r="J103" s="185"/>
      <c r="K103" s="119"/>
      <c r="L103" s="119"/>
      <c r="M103" s="119"/>
      <c r="N103" s="118">
        <v>9550.3835750000017</v>
      </c>
      <c r="O103" s="118"/>
      <c r="P103" s="118"/>
      <c r="Q103" s="185"/>
    </row>
    <row r="104" spans="1:17" x14ac:dyDescent="0.25">
      <c r="A104" s="185">
        <v>99</v>
      </c>
      <c r="B104" s="204" t="s">
        <v>1800</v>
      </c>
      <c r="C104" s="204">
        <v>9</v>
      </c>
      <c r="D104" s="209" t="s">
        <v>1201</v>
      </c>
      <c r="E104" s="185" t="s">
        <v>1349</v>
      </c>
      <c r="F104" s="244" t="s">
        <v>1610</v>
      </c>
      <c r="G104" s="185">
        <v>2025</v>
      </c>
      <c r="H104" s="185">
        <v>2025</v>
      </c>
      <c r="I104" s="185"/>
      <c r="J104" s="185"/>
      <c r="K104" s="119"/>
      <c r="L104" s="119"/>
      <c r="M104" s="119"/>
      <c r="N104" s="118">
        <v>27747.979595000004</v>
      </c>
      <c r="O104" s="118"/>
      <c r="P104" s="118"/>
      <c r="Q104" s="185"/>
    </row>
    <row r="105" spans="1:17" x14ac:dyDescent="0.25">
      <c r="A105" s="185">
        <v>100</v>
      </c>
      <c r="B105" s="204" t="s">
        <v>1801</v>
      </c>
      <c r="C105" s="204">
        <v>9</v>
      </c>
      <c r="D105" s="209" t="s">
        <v>1201</v>
      </c>
      <c r="E105" s="185" t="s">
        <v>1349</v>
      </c>
      <c r="F105" s="244" t="s">
        <v>1611</v>
      </c>
      <c r="G105" s="185">
        <v>2025</v>
      </c>
      <c r="H105" s="185">
        <v>2025</v>
      </c>
      <c r="I105" s="185"/>
      <c r="J105" s="185"/>
      <c r="K105" s="119"/>
      <c r="L105" s="119"/>
      <c r="M105" s="119"/>
      <c r="N105" s="118">
        <v>32879.111705000003</v>
      </c>
      <c r="O105" s="118"/>
      <c r="P105" s="118"/>
      <c r="Q105" s="185"/>
    </row>
    <row r="106" spans="1:17" x14ac:dyDescent="0.25">
      <c r="A106" s="185">
        <v>101</v>
      </c>
      <c r="B106" s="204" t="s">
        <v>1802</v>
      </c>
      <c r="C106" s="204">
        <v>9</v>
      </c>
      <c r="D106" s="209" t="s">
        <v>1201</v>
      </c>
      <c r="E106" s="185" t="s">
        <v>1348</v>
      </c>
      <c r="F106" s="244" t="s">
        <v>1612</v>
      </c>
      <c r="G106" s="185">
        <v>2025</v>
      </c>
      <c r="H106" s="185">
        <v>2025</v>
      </c>
      <c r="I106" s="185"/>
      <c r="J106" s="185"/>
      <c r="K106" s="119"/>
      <c r="L106" s="119"/>
      <c r="M106" s="119"/>
      <c r="N106" s="118">
        <v>22653.181385000004</v>
      </c>
      <c r="O106" s="118"/>
      <c r="P106" s="118"/>
      <c r="Q106" s="185"/>
    </row>
    <row r="107" spans="1:17" x14ac:dyDescent="0.25">
      <c r="A107" s="185">
        <v>102</v>
      </c>
      <c r="B107" s="204" t="s">
        <v>1803</v>
      </c>
      <c r="C107" s="204">
        <v>9</v>
      </c>
      <c r="D107" s="209" t="s">
        <v>1201</v>
      </c>
      <c r="E107" s="185" t="s">
        <v>1348</v>
      </c>
      <c r="F107" s="244" t="s">
        <v>1613</v>
      </c>
      <c r="G107" s="185">
        <v>2025</v>
      </c>
      <c r="H107" s="185">
        <v>2025</v>
      </c>
      <c r="I107" s="185"/>
      <c r="J107" s="185"/>
      <c r="K107" s="119"/>
      <c r="L107" s="119"/>
      <c r="M107" s="119"/>
      <c r="N107" s="118">
        <v>11870.414535000002</v>
      </c>
      <c r="O107" s="118"/>
      <c r="P107" s="118"/>
      <c r="Q107" s="185"/>
    </row>
    <row r="108" spans="1:17" x14ac:dyDescent="0.25">
      <c r="A108" s="185">
        <v>103</v>
      </c>
      <c r="B108" s="204" t="s">
        <v>1804</v>
      </c>
      <c r="C108" s="204">
        <v>9</v>
      </c>
      <c r="D108" s="209" t="s">
        <v>1201</v>
      </c>
      <c r="E108" s="185" t="s">
        <v>1348</v>
      </c>
      <c r="F108" s="244" t="s">
        <v>1614</v>
      </c>
      <c r="G108" s="185">
        <v>2025</v>
      </c>
      <c r="H108" s="185">
        <v>2025</v>
      </c>
      <c r="I108" s="185"/>
      <c r="J108" s="185"/>
      <c r="K108" s="119"/>
      <c r="L108" s="119"/>
      <c r="M108" s="119"/>
      <c r="N108" s="118">
        <v>23398.703665000001</v>
      </c>
      <c r="O108" s="118"/>
      <c r="P108" s="118"/>
      <c r="Q108" s="185"/>
    </row>
    <row r="109" spans="1:17" x14ac:dyDescent="0.25">
      <c r="A109" s="185">
        <v>104</v>
      </c>
      <c r="B109" s="204" t="s">
        <v>1805</v>
      </c>
      <c r="C109" s="204">
        <v>9</v>
      </c>
      <c r="D109" s="209" t="s">
        <v>1201</v>
      </c>
      <c r="E109" s="185" t="s">
        <v>1349</v>
      </c>
      <c r="F109" s="244" t="s">
        <v>1615</v>
      </c>
      <c r="G109" s="185">
        <v>2025</v>
      </c>
      <c r="H109" s="185">
        <v>2025</v>
      </c>
      <c r="I109" s="185"/>
      <c r="J109" s="185"/>
      <c r="K109" s="119"/>
      <c r="L109" s="119"/>
      <c r="M109" s="119"/>
      <c r="N109" s="118">
        <v>575</v>
      </c>
      <c r="O109" s="118"/>
      <c r="P109" s="118"/>
      <c r="Q109" s="185"/>
    </row>
    <row r="110" spans="1:17" x14ac:dyDescent="0.25">
      <c r="A110" s="185">
        <v>105</v>
      </c>
      <c r="B110" s="204" t="s">
        <v>1806</v>
      </c>
      <c r="C110" s="204">
        <v>9</v>
      </c>
      <c r="D110" s="209" t="s">
        <v>1201</v>
      </c>
      <c r="E110" s="185" t="s">
        <v>1348</v>
      </c>
      <c r="F110" s="244" t="s">
        <v>1616</v>
      </c>
      <c r="G110" s="185">
        <v>2025</v>
      </c>
      <c r="H110" s="185">
        <v>2025</v>
      </c>
      <c r="I110" s="185"/>
      <c r="J110" s="185"/>
      <c r="K110" s="119"/>
      <c r="L110" s="119"/>
      <c r="M110" s="119"/>
      <c r="N110" s="118">
        <v>575</v>
      </c>
      <c r="O110" s="118"/>
      <c r="P110" s="118"/>
      <c r="Q110" s="185"/>
    </row>
    <row r="111" spans="1:17" x14ac:dyDescent="0.25">
      <c r="A111" s="185">
        <v>106</v>
      </c>
      <c r="B111" s="204" t="s">
        <v>1807</v>
      </c>
      <c r="C111" s="204">
        <v>9</v>
      </c>
      <c r="D111" s="209" t="s">
        <v>1201</v>
      </c>
      <c r="E111" s="185" t="s">
        <v>1349</v>
      </c>
      <c r="F111" s="244" t="s">
        <v>1617</v>
      </c>
      <c r="G111" s="185">
        <v>2025</v>
      </c>
      <c r="H111" s="185">
        <v>2025</v>
      </c>
      <c r="I111" s="185"/>
      <c r="J111" s="185"/>
      <c r="K111" s="119"/>
      <c r="L111" s="119"/>
      <c r="M111" s="119"/>
      <c r="N111" s="118">
        <v>575</v>
      </c>
      <c r="O111" s="118"/>
      <c r="P111" s="118"/>
      <c r="Q111" s="185"/>
    </row>
    <row r="112" spans="1:17" x14ac:dyDescent="0.25">
      <c r="A112" s="185">
        <v>107</v>
      </c>
      <c r="B112" s="204" t="s">
        <v>1367</v>
      </c>
      <c r="C112" s="204">
        <v>9</v>
      </c>
      <c r="D112" s="209" t="s">
        <v>1201</v>
      </c>
      <c r="E112" s="185" t="s">
        <v>1348</v>
      </c>
      <c r="F112" s="244" t="s">
        <v>1618</v>
      </c>
      <c r="G112" s="185">
        <v>2025</v>
      </c>
      <c r="H112" s="185">
        <v>2025</v>
      </c>
      <c r="I112" s="185"/>
      <c r="J112" s="185"/>
      <c r="K112" s="119"/>
      <c r="L112" s="119"/>
      <c r="M112" s="119"/>
      <c r="N112" s="118">
        <v>575</v>
      </c>
      <c r="O112" s="118"/>
      <c r="P112" s="118"/>
      <c r="Q112" s="185"/>
    </row>
    <row r="113" spans="1:17" x14ac:dyDescent="0.25">
      <c r="A113" s="185">
        <v>108</v>
      </c>
      <c r="B113" s="204" t="s">
        <v>1368</v>
      </c>
      <c r="C113" s="204">
        <v>9</v>
      </c>
      <c r="D113" s="209" t="s">
        <v>1201</v>
      </c>
      <c r="E113" s="185" t="s">
        <v>1348</v>
      </c>
      <c r="F113" s="244" t="s">
        <v>1619</v>
      </c>
      <c r="G113" s="185">
        <v>2025</v>
      </c>
      <c r="H113" s="185">
        <v>2025</v>
      </c>
      <c r="I113" s="185"/>
      <c r="J113" s="185"/>
      <c r="K113" s="119"/>
      <c r="L113" s="119"/>
      <c r="M113" s="119"/>
      <c r="N113" s="118">
        <v>575</v>
      </c>
      <c r="O113" s="118"/>
      <c r="P113" s="118"/>
      <c r="Q113" s="185"/>
    </row>
    <row r="114" spans="1:17" x14ac:dyDescent="0.25">
      <c r="A114" s="185">
        <v>109</v>
      </c>
      <c r="B114" s="204" t="s">
        <v>1369</v>
      </c>
      <c r="C114" s="204">
        <v>9</v>
      </c>
      <c r="D114" s="209" t="s">
        <v>1201</v>
      </c>
      <c r="E114" s="185" t="s">
        <v>1349</v>
      </c>
      <c r="F114" s="244" t="s">
        <v>1620</v>
      </c>
      <c r="G114" s="185">
        <v>2025</v>
      </c>
      <c r="H114" s="185">
        <v>2025</v>
      </c>
      <c r="I114" s="185"/>
      <c r="J114" s="185"/>
      <c r="K114" s="119"/>
      <c r="L114" s="119"/>
      <c r="M114" s="119"/>
      <c r="N114" s="118">
        <v>575</v>
      </c>
      <c r="O114" s="118"/>
      <c r="P114" s="118"/>
      <c r="Q114" s="185"/>
    </row>
    <row r="115" spans="1:17" x14ac:dyDescent="0.25">
      <c r="A115" s="185">
        <v>110</v>
      </c>
      <c r="B115" s="204" t="s">
        <v>1370</v>
      </c>
      <c r="C115" s="204">
        <v>9</v>
      </c>
      <c r="D115" s="209" t="s">
        <v>1201</v>
      </c>
      <c r="E115" s="185" t="s">
        <v>1348</v>
      </c>
      <c r="F115" s="244" t="s">
        <v>1621</v>
      </c>
      <c r="G115" s="185">
        <v>2025</v>
      </c>
      <c r="H115" s="185">
        <v>2025</v>
      </c>
      <c r="I115" s="185"/>
      <c r="J115" s="185"/>
      <c r="K115" s="119"/>
      <c r="L115" s="119"/>
      <c r="M115" s="119"/>
      <c r="N115" s="118">
        <v>575</v>
      </c>
      <c r="O115" s="118"/>
      <c r="P115" s="118"/>
      <c r="Q115" s="185"/>
    </row>
    <row r="116" spans="1:17" x14ac:dyDescent="0.25">
      <c r="A116" s="185">
        <v>111</v>
      </c>
      <c r="B116" s="204" t="s">
        <v>1371</v>
      </c>
      <c r="C116" s="204">
        <v>9</v>
      </c>
      <c r="D116" s="209" t="s">
        <v>1201</v>
      </c>
      <c r="E116" s="185" t="s">
        <v>1348</v>
      </c>
      <c r="F116" s="244" t="s">
        <v>1622</v>
      </c>
      <c r="G116" s="185">
        <v>2025</v>
      </c>
      <c r="H116" s="185">
        <v>2025</v>
      </c>
      <c r="I116" s="185"/>
      <c r="J116" s="185"/>
      <c r="K116" s="119"/>
      <c r="L116" s="119"/>
      <c r="M116" s="119"/>
      <c r="N116" s="118">
        <v>575</v>
      </c>
      <c r="O116" s="118"/>
      <c r="P116" s="118"/>
      <c r="Q116" s="185"/>
    </row>
    <row r="117" spans="1:17" x14ac:dyDescent="0.25">
      <c r="A117" s="185">
        <v>112</v>
      </c>
      <c r="B117" s="204" t="s">
        <v>1372</v>
      </c>
      <c r="C117" s="204">
        <v>9</v>
      </c>
      <c r="D117" s="209" t="s">
        <v>1201</v>
      </c>
      <c r="E117" s="185" t="s">
        <v>1348</v>
      </c>
      <c r="F117" s="244" t="s">
        <v>1623</v>
      </c>
      <c r="G117" s="185">
        <v>2025</v>
      </c>
      <c r="H117" s="185">
        <v>2025</v>
      </c>
      <c r="I117" s="185"/>
      <c r="J117" s="185"/>
      <c r="K117" s="119"/>
      <c r="L117" s="119"/>
      <c r="M117" s="119"/>
      <c r="N117" s="118">
        <v>575</v>
      </c>
      <c r="O117" s="118"/>
      <c r="P117" s="118"/>
      <c r="Q117" s="185"/>
    </row>
    <row r="118" spans="1:17" x14ac:dyDescent="0.25">
      <c r="A118" s="185">
        <v>113</v>
      </c>
      <c r="B118" s="204" t="s">
        <v>1373</v>
      </c>
      <c r="C118" s="204">
        <v>9</v>
      </c>
      <c r="D118" s="209" t="s">
        <v>1201</v>
      </c>
      <c r="E118" s="185" t="s">
        <v>1348</v>
      </c>
      <c r="F118" s="244" t="s">
        <v>1624</v>
      </c>
      <c r="G118" s="185">
        <v>2025</v>
      </c>
      <c r="H118" s="185">
        <v>2025</v>
      </c>
      <c r="I118" s="185"/>
      <c r="J118" s="185"/>
      <c r="K118" s="119"/>
      <c r="L118" s="119"/>
      <c r="M118" s="119"/>
      <c r="N118" s="118">
        <v>575</v>
      </c>
      <c r="O118" s="118"/>
      <c r="P118" s="118"/>
      <c r="Q118" s="185"/>
    </row>
    <row r="119" spans="1:17" x14ac:dyDescent="0.25">
      <c r="A119" s="185">
        <v>114</v>
      </c>
      <c r="B119" s="204" t="s">
        <v>1374</v>
      </c>
      <c r="C119" s="204">
        <v>9</v>
      </c>
      <c r="D119" s="209" t="s">
        <v>1201</v>
      </c>
      <c r="E119" s="185" t="s">
        <v>1349</v>
      </c>
      <c r="F119" s="244" t="s">
        <v>1625</v>
      </c>
      <c r="G119" s="185">
        <v>2025</v>
      </c>
      <c r="H119" s="185">
        <v>2025</v>
      </c>
      <c r="I119" s="185"/>
      <c r="J119" s="185"/>
      <c r="K119" s="119"/>
      <c r="L119" s="119"/>
      <c r="M119" s="119"/>
      <c r="N119" s="118">
        <v>575</v>
      </c>
      <c r="O119" s="118"/>
      <c r="P119" s="118"/>
      <c r="Q119" s="185"/>
    </row>
    <row r="120" spans="1:17" x14ac:dyDescent="0.25">
      <c r="A120" s="185">
        <v>115</v>
      </c>
      <c r="B120" s="204" t="s">
        <v>1375</v>
      </c>
      <c r="C120" s="204">
        <v>9</v>
      </c>
      <c r="D120" s="209" t="s">
        <v>1201</v>
      </c>
      <c r="E120" s="185" t="s">
        <v>1349</v>
      </c>
      <c r="F120" s="244" t="s">
        <v>1626</v>
      </c>
      <c r="G120" s="185">
        <v>2025</v>
      </c>
      <c r="H120" s="185">
        <v>2025</v>
      </c>
      <c r="I120" s="185"/>
      <c r="J120" s="185"/>
      <c r="K120" s="119"/>
      <c r="L120" s="119"/>
      <c r="M120" s="119"/>
      <c r="N120" s="118">
        <v>575</v>
      </c>
      <c r="O120" s="118"/>
      <c r="P120" s="118"/>
      <c r="Q120" s="185"/>
    </row>
    <row r="121" spans="1:17" x14ac:dyDescent="0.25">
      <c r="A121" s="185">
        <v>116</v>
      </c>
      <c r="B121" s="204" t="s">
        <v>1376</v>
      </c>
      <c r="C121" s="204">
        <v>9</v>
      </c>
      <c r="D121" s="209" t="s">
        <v>1201</v>
      </c>
      <c r="E121" s="185" t="s">
        <v>1349</v>
      </c>
      <c r="F121" s="244" t="s">
        <v>1627</v>
      </c>
      <c r="G121" s="185">
        <v>2026</v>
      </c>
      <c r="H121" s="185">
        <v>2026</v>
      </c>
      <c r="I121" s="185"/>
      <c r="J121" s="185"/>
      <c r="K121" s="119"/>
      <c r="L121" s="119"/>
      <c r="M121" s="119"/>
      <c r="N121" s="118">
        <v>17321.2883</v>
      </c>
      <c r="O121" s="118"/>
      <c r="P121" s="118"/>
      <c r="Q121" s="185"/>
    </row>
    <row r="122" spans="1:17" x14ac:dyDescent="0.25">
      <c r="A122" s="185">
        <v>117</v>
      </c>
      <c r="B122" s="204" t="s">
        <v>1377</v>
      </c>
      <c r="C122" s="204">
        <v>9</v>
      </c>
      <c r="D122" s="209" t="s">
        <v>1201</v>
      </c>
      <c r="E122" s="185" t="s">
        <v>1348</v>
      </c>
      <c r="F122" s="244" t="s">
        <v>1628</v>
      </c>
      <c r="G122" s="185">
        <v>2026</v>
      </c>
      <c r="H122" s="185">
        <v>2026</v>
      </c>
      <c r="I122" s="185"/>
      <c r="J122" s="185"/>
      <c r="K122" s="119"/>
      <c r="L122" s="119"/>
      <c r="M122" s="119"/>
      <c r="N122" s="118">
        <v>20735.119149999999</v>
      </c>
      <c r="O122" s="118"/>
      <c r="P122" s="118"/>
      <c r="Q122" s="185"/>
    </row>
    <row r="123" spans="1:17" x14ac:dyDescent="0.25">
      <c r="A123" s="185">
        <v>118</v>
      </c>
      <c r="B123" s="204" t="s">
        <v>1378</v>
      </c>
      <c r="C123" s="204">
        <v>9</v>
      </c>
      <c r="D123" s="209" t="s">
        <v>1201</v>
      </c>
      <c r="E123" s="185" t="s">
        <v>1349</v>
      </c>
      <c r="F123" s="244" t="s">
        <v>1629</v>
      </c>
      <c r="G123" s="185">
        <v>2026</v>
      </c>
      <c r="H123" s="185">
        <v>2026</v>
      </c>
      <c r="I123" s="185"/>
      <c r="J123" s="185"/>
      <c r="K123" s="119"/>
      <c r="L123" s="119"/>
      <c r="M123" s="119"/>
      <c r="N123" s="118">
        <v>18601.710179999998</v>
      </c>
      <c r="O123" s="118"/>
      <c r="P123" s="118"/>
      <c r="Q123" s="185"/>
    </row>
    <row r="124" spans="1:17" x14ac:dyDescent="0.25">
      <c r="A124" s="185">
        <v>119</v>
      </c>
      <c r="B124" s="204" t="s">
        <v>1379</v>
      </c>
      <c r="C124" s="204">
        <v>9</v>
      </c>
      <c r="D124" s="209" t="s">
        <v>1201</v>
      </c>
      <c r="E124" s="185" t="s">
        <v>1348</v>
      </c>
      <c r="F124" s="244" t="s">
        <v>1630</v>
      </c>
      <c r="G124" s="185">
        <v>2026</v>
      </c>
      <c r="H124" s="185">
        <v>2026</v>
      </c>
      <c r="I124" s="185"/>
      <c r="J124" s="185"/>
      <c r="K124" s="119"/>
      <c r="L124" s="119"/>
      <c r="M124" s="119"/>
      <c r="N124" s="118">
        <v>24034.509750000001</v>
      </c>
      <c r="O124" s="118"/>
      <c r="P124" s="118"/>
      <c r="Q124" s="185"/>
    </row>
    <row r="125" spans="1:17" x14ac:dyDescent="0.25">
      <c r="A125" s="185">
        <v>120</v>
      </c>
      <c r="B125" s="204" t="s">
        <v>1380</v>
      </c>
      <c r="C125" s="204">
        <v>9</v>
      </c>
      <c r="D125" s="209" t="s">
        <v>1201</v>
      </c>
      <c r="E125" s="185" t="s">
        <v>1348</v>
      </c>
      <c r="F125" s="244" t="s">
        <v>1631</v>
      </c>
      <c r="G125" s="185">
        <v>2026</v>
      </c>
      <c r="H125" s="185">
        <v>2026</v>
      </c>
      <c r="I125" s="185"/>
      <c r="J125" s="185"/>
      <c r="K125" s="119"/>
      <c r="L125" s="119"/>
      <c r="M125" s="119"/>
      <c r="N125" s="118">
        <v>21231.370879999999</v>
      </c>
      <c r="O125" s="118"/>
      <c r="P125" s="118"/>
      <c r="Q125" s="185"/>
    </row>
    <row r="126" spans="1:17" x14ac:dyDescent="0.25">
      <c r="A126" s="185">
        <v>121</v>
      </c>
      <c r="B126" s="204" t="s">
        <v>1381</v>
      </c>
      <c r="C126" s="204">
        <v>9</v>
      </c>
      <c r="D126" s="209" t="s">
        <v>1201</v>
      </c>
      <c r="E126" s="185" t="s">
        <v>1349</v>
      </c>
      <c r="F126" s="244" t="s">
        <v>1632</v>
      </c>
      <c r="G126" s="185">
        <v>2026</v>
      </c>
      <c r="H126" s="185">
        <v>2026</v>
      </c>
      <c r="I126" s="185"/>
      <c r="J126" s="185"/>
      <c r="K126" s="119"/>
      <c r="L126" s="119"/>
      <c r="M126" s="119"/>
      <c r="N126" s="118">
        <v>38485.037250000001</v>
      </c>
      <c r="O126" s="118"/>
      <c r="P126" s="118"/>
      <c r="Q126" s="185"/>
    </row>
    <row r="127" spans="1:17" x14ac:dyDescent="0.25">
      <c r="A127" s="185">
        <v>122</v>
      </c>
      <c r="B127" s="204" t="s">
        <v>1382</v>
      </c>
      <c r="C127" s="204">
        <v>9</v>
      </c>
      <c r="D127" s="209" t="s">
        <v>1201</v>
      </c>
      <c r="E127" s="185" t="s">
        <v>1348</v>
      </c>
      <c r="F127" s="244" t="s">
        <v>1633</v>
      </c>
      <c r="G127" s="185">
        <v>2026</v>
      </c>
      <c r="H127" s="185">
        <v>2026</v>
      </c>
      <c r="I127" s="185"/>
      <c r="J127" s="185"/>
      <c r="K127" s="119"/>
      <c r="L127" s="119"/>
      <c r="M127" s="119"/>
      <c r="N127" s="118">
        <v>43037.42712</v>
      </c>
      <c r="O127" s="118"/>
      <c r="P127" s="118"/>
      <c r="Q127" s="185"/>
    </row>
    <row r="128" spans="1:17" x14ac:dyDescent="0.25">
      <c r="A128" s="185">
        <v>123</v>
      </c>
      <c r="B128" s="204" t="s">
        <v>1383</v>
      </c>
      <c r="C128" s="204">
        <v>9</v>
      </c>
      <c r="D128" s="209" t="s">
        <v>1201</v>
      </c>
      <c r="E128" s="185" t="s">
        <v>1348</v>
      </c>
      <c r="F128" s="244" t="s">
        <v>1634</v>
      </c>
      <c r="G128" s="185">
        <v>2026</v>
      </c>
      <c r="H128" s="185">
        <v>2026</v>
      </c>
      <c r="I128" s="185"/>
      <c r="J128" s="185"/>
      <c r="K128" s="119"/>
      <c r="L128" s="119"/>
      <c r="M128" s="119"/>
      <c r="N128" s="118">
        <v>47061.132180000001</v>
      </c>
      <c r="O128" s="118"/>
      <c r="P128" s="118"/>
      <c r="Q128" s="185"/>
    </row>
    <row r="129" spans="1:17" x14ac:dyDescent="0.25">
      <c r="A129" s="185">
        <v>124</v>
      </c>
      <c r="B129" s="204" t="s">
        <v>1384</v>
      </c>
      <c r="C129" s="204">
        <v>9</v>
      </c>
      <c r="D129" s="209" t="s">
        <v>1201</v>
      </c>
      <c r="E129" s="185" t="s">
        <v>1348</v>
      </c>
      <c r="F129" s="244" t="s">
        <v>1635</v>
      </c>
      <c r="G129" s="185">
        <v>2026</v>
      </c>
      <c r="H129" s="185">
        <v>2026</v>
      </c>
      <c r="I129" s="185"/>
      <c r="J129" s="185"/>
      <c r="K129" s="119"/>
      <c r="L129" s="119"/>
      <c r="M129" s="119"/>
      <c r="N129" s="118">
        <v>71914.268089999998</v>
      </c>
      <c r="O129" s="118"/>
      <c r="P129" s="118"/>
      <c r="Q129" s="185"/>
    </row>
    <row r="130" spans="1:17" x14ac:dyDescent="0.25">
      <c r="A130" s="185">
        <v>125</v>
      </c>
      <c r="B130" s="204" t="s">
        <v>1385</v>
      </c>
      <c r="C130" s="204">
        <v>9</v>
      </c>
      <c r="D130" s="209" t="s">
        <v>1201</v>
      </c>
      <c r="E130" s="185" t="s">
        <v>1348</v>
      </c>
      <c r="F130" s="244" t="s">
        <v>1636</v>
      </c>
      <c r="G130" s="185">
        <v>2026</v>
      </c>
      <c r="H130" s="185">
        <v>2026</v>
      </c>
      <c r="I130" s="185"/>
      <c r="J130" s="185"/>
      <c r="K130" s="119"/>
      <c r="L130" s="119"/>
      <c r="M130" s="119"/>
      <c r="N130" s="118">
        <v>25010.497889999901</v>
      </c>
      <c r="O130" s="118"/>
      <c r="P130" s="118"/>
      <c r="Q130" s="185"/>
    </row>
    <row r="131" spans="1:17" x14ac:dyDescent="0.25">
      <c r="A131" s="185">
        <v>126</v>
      </c>
      <c r="B131" s="204" t="s">
        <v>1386</v>
      </c>
      <c r="C131" s="204">
        <v>9</v>
      </c>
      <c r="D131" s="209" t="s">
        <v>1201</v>
      </c>
      <c r="E131" s="185" t="s">
        <v>1349</v>
      </c>
      <c r="F131" s="244" t="s">
        <v>1637</v>
      </c>
      <c r="G131" s="185">
        <v>2026</v>
      </c>
      <c r="H131" s="185">
        <v>2026</v>
      </c>
      <c r="I131" s="185"/>
      <c r="J131" s="185"/>
      <c r="K131" s="119"/>
      <c r="L131" s="119"/>
      <c r="M131" s="119"/>
      <c r="N131" s="118">
        <v>42583.549379999997</v>
      </c>
      <c r="O131" s="118"/>
      <c r="P131" s="118"/>
      <c r="Q131" s="185"/>
    </row>
    <row r="132" spans="1:17" x14ac:dyDescent="0.25">
      <c r="A132" s="185">
        <v>127</v>
      </c>
      <c r="B132" s="204" t="s">
        <v>1387</v>
      </c>
      <c r="C132" s="204">
        <v>9</v>
      </c>
      <c r="D132" s="209" t="s">
        <v>1201</v>
      </c>
      <c r="E132" s="185" t="s">
        <v>1349</v>
      </c>
      <c r="F132" s="244" t="s">
        <v>1638</v>
      </c>
      <c r="G132" s="185">
        <v>2026</v>
      </c>
      <c r="H132" s="185">
        <v>2026</v>
      </c>
      <c r="I132" s="185"/>
      <c r="J132" s="185"/>
      <c r="K132" s="119"/>
      <c r="L132" s="119"/>
      <c r="M132" s="119"/>
      <c r="N132" s="118">
        <v>10643.86801</v>
      </c>
      <c r="O132" s="118"/>
      <c r="P132" s="118"/>
      <c r="Q132" s="185"/>
    </row>
    <row r="133" spans="1:17" x14ac:dyDescent="0.25">
      <c r="A133" s="185">
        <v>128</v>
      </c>
      <c r="B133" s="204" t="s">
        <v>1388</v>
      </c>
      <c r="C133" s="204">
        <v>9</v>
      </c>
      <c r="D133" s="209" t="s">
        <v>1201</v>
      </c>
      <c r="E133" s="185" t="s">
        <v>1349</v>
      </c>
      <c r="F133" s="244" t="s">
        <v>1639</v>
      </c>
      <c r="G133" s="185">
        <v>2026</v>
      </c>
      <c r="H133" s="185">
        <v>2026</v>
      </c>
      <c r="I133" s="185"/>
      <c r="J133" s="185"/>
      <c r="K133" s="119"/>
      <c r="L133" s="119"/>
      <c r="M133" s="119"/>
      <c r="N133" s="118">
        <v>500</v>
      </c>
      <c r="O133" s="118"/>
      <c r="P133" s="118"/>
      <c r="Q133" s="185"/>
    </row>
    <row r="134" spans="1:17" x14ac:dyDescent="0.25">
      <c r="A134" s="185">
        <v>129</v>
      </c>
      <c r="B134" s="204" t="s">
        <v>1389</v>
      </c>
      <c r="C134" s="204">
        <v>9</v>
      </c>
      <c r="D134" s="209" t="s">
        <v>1201</v>
      </c>
      <c r="E134" s="185" t="s">
        <v>1349</v>
      </c>
      <c r="F134" s="244" t="s">
        <v>1640</v>
      </c>
      <c r="G134" s="185">
        <v>2026</v>
      </c>
      <c r="H134" s="185">
        <v>2026</v>
      </c>
      <c r="I134" s="185"/>
      <c r="J134" s="185"/>
      <c r="K134" s="119"/>
      <c r="L134" s="119"/>
      <c r="M134" s="119"/>
      <c r="N134" s="118">
        <v>500</v>
      </c>
      <c r="O134" s="118"/>
      <c r="P134" s="118"/>
      <c r="Q134" s="185"/>
    </row>
    <row r="135" spans="1:17" x14ac:dyDescent="0.25">
      <c r="A135" s="185">
        <v>130</v>
      </c>
      <c r="B135" s="204" t="s">
        <v>1390</v>
      </c>
      <c r="C135" s="204">
        <v>9</v>
      </c>
      <c r="D135" s="209" t="s">
        <v>1201</v>
      </c>
      <c r="E135" s="185" t="s">
        <v>1348</v>
      </c>
      <c r="F135" s="244" t="s">
        <v>1641</v>
      </c>
      <c r="G135" s="185">
        <v>2026</v>
      </c>
      <c r="H135" s="185">
        <v>2026</v>
      </c>
      <c r="I135" s="185"/>
      <c r="J135" s="185"/>
      <c r="K135" s="119"/>
      <c r="L135" s="119"/>
      <c r="M135" s="119"/>
      <c r="N135" s="118">
        <v>500</v>
      </c>
      <c r="O135" s="118"/>
      <c r="P135" s="118"/>
      <c r="Q135" s="185"/>
    </row>
    <row r="136" spans="1:17" x14ac:dyDescent="0.25">
      <c r="A136" s="185">
        <v>131</v>
      </c>
      <c r="B136" s="204" t="s">
        <v>1391</v>
      </c>
      <c r="C136" s="204">
        <v>9</v>
      </c>
      <c r="D136" s="209" t="s">
        <v>1201</v>
      </c>
      <c r="E136" s="185" t="s">
        <v>1349</v>
      </c>
      <c r="F136" s="244" t="s">
        <v>1642</v>
      </c>
      <c r="G136" s="185">
        <v>2027</v>
      </c>
      <c r="H136" s="185">
        <v>2027</v>
      </c>
      <c r="I136" s="185"/>
      <c r="J136" s="185"/>
      <c r="K136" s="119"/>
      <c r="L136" s="119"/>
      <c r="M136" s="119"/>
      <c r="N136" s="118">
        <v>14077.226360000001</v>
      </c>
      <c r="O136" s="118"/>
      <c r="P136" s="118"/>
      <c r="Q136" s="185"/>
    </row>
    <row r="137" spans="1:17" x14ac:dyDescent="0.25">
      <c r="A137" s="185">
        <v>132</v>
      </c>
      <c r="B137" s="204" t="s">
        <v>1392</v>
      </c>
      <c r="C137" s="204">
        <v>9</v>
      </c>
      <c r="D137" s="209" t="s">
        <v>1201</v>
      </c>
      <c r="E137" s="185" t="s">
        <v>1349</v>
      </c>
      <c r="F137" s="244" t="s">
        <v>1643</v>
      </c>
      <c r="G137" s="185">
        <v>2027</v>
      </c>
      <c r="H137" s="185">
        <v>2027</v>
      </c>
      <c r="I137" s="185"/>
      <c r="J137" s="185"/>
      <c r="K137" s="119"/>
      <c r="L137" s="119"/>
      <c r="M137" s="119"/>
      <c r="N137" s="118">
        <v>5419.2313500000009</v>
      </c>
      <c r="O137" s="118"/>
      <c r="P137" s="118"/>
      <c r="Q137" s="185"/>
    </row>
    <row r="138" spans="1:17" x14ac:dyDescent="0.25">
      <c r="A138" s="185">
        <v>133</v>
      </c>
      <c r="B138" s="204" t="s">
        <v>1393</v>
      </c>
      <c r="C138" s="204">
        <v>9</v>
      </c>
      <c r="D138" s="209" t="s">
        <v>1201</v>
      </c>
      <c r="E138" s="185" t="s">
        <v>1348</v>
      </c>
      <c r="F138" s="244" t="s">
        <v>1644</v>
      </c>
      <c r="G138" s="185">
        <v>2027</v>
      </c>
      <c r="H138" s="185">
        <v>2027</v>
      </c>
      <c r="I138" s="185"/>
      <c r="J138" s="185"/>
      <c r="K138" s="119"/>
      <c r="L138" s="119"/>
      <c r="M138" s="119"/>
      <c r="N138" s="118">
        <v>9338.8473799999992</v>
      </c>
      <c r="O138" s="118"/>
      <c r="P138" s="118"/>
      <c r="Q138" s="185"/>
    </row>
    <row r="139" spans="1:17" x14ac:dyDescent="0.25">
      <c r="A139" s="185">
        <v>134</v>
      </c>
      <c r="B139" s="204" t="s">
        <v>1394</v>
      </c>
      <c r="C139" s="204">
        <v>9</v>
      </c>
      <c r="D139" s="209" t="s">
        <v>1201</v>
      </c>
      <c r="E139" s="185" t="s">
        <v>1348</v>
      </c>
      <c r="F139" s="244" t="s">
        <v>1645</v>
      </c>
      <c r="G139" s="185">
        <v>2027</v>
      </c>
      <c r="H139" s="185">
        <v>2027</v>
      </c>
      <c r="I139" s="185"/>
      <c r="J139" s="185"/>
      <c r="K139" s="119"/>
      <c r="L139" s="119"/>
      <c r="M139" s="119"/>
      <c r="N139" s="118">
        <v>600</v>
      </c>
      <c r="O139" s="118"/>
      <c r="P139" s="118"/>
      <c r="Q139" s="185"/>
    </row>
    <row r="140" spans="1:17" x14ac:dyDescent="0.25">
      <c r="A140" s="185">
        <v>135</v>
      </c>
      <c r="B140" s="204" t="s">
        <v>1395</v>
      </c>
      <c r="C140" s="204">
        <v>9</v>
      </c>
      <c r="D140" s="209" t="s">
        <v>1201</v>
      </c>
      <c r="E140" s="185" t="s">
        <v>1349</v>
      </c>
      <c r="F140" s="244" t="s">
        <v>1646</v>
      </c>
      <c r="G140" s="185">
        <v>2027</v>
      </c>
      <c r="H140" s="185">
        <v>2027</v>
      </c>
      <c r="I140" s="185"/>
      <c r="J140" s="185"/>
      <c r="K140" s="119"/>
      <c r="L140" s="119"/>
      <c r="M140" s="119"/>
      <c r="N140" s="118">
        <v>600</v>
      </c>
      <c r="O140" s="118"/>
      <c r="P140" s="118"/>
      <c r="Q140" s="185"/>
    </row>
    <row r="141" spans="1:17" x14ac:dyDescent="0.25">
      <c r="A141" s="185">
        <v>136</v>
      </c>
      <c r="B141" s="204" t="s">
        <v>1396</v>
      </c>
      <c r="C141" s="204">
        <v>9</v>
      </c>
      <c r="D141" s="209" t="s">
        <v>1201</v>
      </c>
      <c r="E141" s="185" t="s">
        <v>1349</v>
      </c>
      <c r="F141" s="244" t="s">
        <v>1647</v>
      </c>
      <c r="G141" s="185">
        <v>2027</v>
      </c>
      <c r="H141" s="185">
        <v>2027</v>
      </c>
      <c r="I141" s="185"/>
      <c r="J141" s="185"/>
      <c r="K141" s="119"/>
      <c r="L141" s="119"/>
      <c r="M141" s="119"/>
      <c r="N141" s="118">
        <v>600</v>
      </c>
      <c r="O141" s="118"/>
      <c r="P141" s="118"/>
      <c r="Q141" s="185"/>
    </row>
    <row r="142" spans="1:17" x14ac:dyDescent="0.25">
      <c r="A142" s="185">
        <v>137</v>
      </c>
      <c r="B142" s="204" t="s">
        <v>1397</v>
      </c>
      <c r="C142" s="204">
        <v>9</v>
      </c>
      <c r="D142" s="209" t="s">
        <v>1201</v>
      </c>
      <c r="E142" s="185" t="s">
        <v>1348</v>
      </c>
      <c r="F142" s="244" t="s">
        <v>1648</v>
      </c>
      <c r="G142" s="185">
        <v>2028</v>
      </c>
      <c r="H142" s="185">
        <v>2028</v>
      </c>
      <c r="I142" s="185"/>
      <c r="J142" s="185"/>
      <c r="K142" s="119"/>
      <c r="L142" s="119"/>
      <c r="M142" s="119"/>
      <c r="N142" s="118">
        <v>18606.73402</v>
      </c>
      <c r="O142" s="118"/>
      <c r="P142" s="118"/>
      <c r="Q142" s="185"/>
    </row>
    <row r="143" spans="1:17" x14ac:dyDescent="0.25">
      <c r="A143" s="185">
        <v>138</v>
      </c>
      <c r="B143" s="204" t="s">
        <v>1398</v>
      </c>
      <c r="C143" s="204">
        <v>9</v>
      </c>
      <c r="D143" s="209" t="s">
        <v>1201</v>
      </c>
      <c r="E143" s="185" t="s">
        <v>1349</v>
      </c>
      <c r="F143" s="244" t="s">
        <v>1649</v>
      </c>
      <c r="G143" s="185">
        <v>2028</v>
      </c>
      <c r="H143" s="185">
        <v>2028</v>
      </c>
      <c r="I143" s="185"/>
      <c r="J143" s="185"/>
      <c r="K143" s="119"/>
      <c r="L143" s="119"/>
      <c r="M143" s="119"/>
      <c r="N143" s="118">
        <v>11193.501920000001</v>
      </c>
      <c r="O143" s="118"/>
      <c r="P143" s="118"/>
      <c r="Q143" s="185"/>
    </row>
    <row r="144" spans="1:17" x14ac:dyDescent="0.25">
      <c r="A144" s="185">
        <v>139</v>
      </c>
      <c r="B144" s="204" t="s">
        <v>1399</v>
      </c>
      <c r="C144" s="204">
        <v>9</v>
      </c>
      <c r="D144" s="209" t="s">
        <v>1201</v>
      </c>
      <c r="E144" s="185" t="s">
        <v>1349</v>
      </c>
      <c r="F144" s="244" t="s">
        <v>1650</v>
      </c>
      <c r="G144" s="185">
        <v>2028</v>
      </c>
      <c r="H144" s="185">
        <v>2028</v>
      </c>
      <c r="I144" s="185"/>
      <c r="J144" s="185"/>
      <c r="K144" s="119"/>
      <c r="L144" s="119"/>
      <c r="M144" s="119"/>
      <c r="N144" s="118">
        <v>36999.884389999999</v>
      </c>
      <c r="O144" s="118"/>
      <c r="P144" s="118"/>
      <c r="Q144" s="185"/>
    </row>
    <row r="145" spans="1:17" x14ac:dyDescent="0.25">
      <c r="A145" s="185">
        <v>140</v>
      </c>
      <c r="B145" s="204" t="s">
        <v>1400</v>
      </c>
      <c r="C145" s="204">
        <v>9</v>
      </c>
      <c r="D145" s="209" t="s">
        <v>1201</v>
      </c>
      <c r="E145" s="185" t="s">
        <v>1349</v>
      </c>
      <c r="F145" s="244" t="s">
        <v>1651</v>
      </c>
      <c r="G145" s="185">
        <v>2028</v>
      </c>
      <c r="H145" s="185">
        <v>2028</v>
      </c>
      <c r="I145" s="185"/>
      <c r="J145" s="185"/>
      <c r="K145" s="119"/>
      <c r="L145" s="119"/>
      <c r="M145" s="119"/>
      <c r="N145" s="118">
        <v>500</v>
      </c>
      <c r="O145" s="118"/>
      <c r="P145" s="118"/>
      <c r="Q145" s="185"/>
    </row>
    <row r="146" spans="1:17" x14ac:dyDescent="0.25">
      <c r="A146" s="185">
        <v>141</v>
      </c>
      <c r="B146" s="204" t="s">
        <v>1401</v>
      </c>
      <c r="C146" s="204">
        <v>9</v>
      </c>
      <c r="D146" s="209" t="s">
        <v>1201</v>
      </c>
      <c r="E146" s="185" t="s">
        <v>1349</v>
      </c>
      <c r="F146" s="244" t="s">
        <v>1652</v>
      </c>
      <c r="G146" s="185">
        <v>2028</v>
      </c>
      <c r="H146" s="185">
        <v>2028</v>
      </c>
      <c r="I146" s="185"/>
      <c r="J146" s="185"/>
      <c r="K146" s="119"/>
      <c r="L146" s="119"/>
      <c r="M146" s="119"/>
      <c r="N146" s="118">
        <v>500</v>
      </c>
      <c r="O146" s="118"/>
      <c r="P146" s="118"/>
      <c r="Q146" s="185"/>
    </row>
    <row r="147" spans="1:17" x14ac:dyDescent="0.25">
      <c r="A147" s="185">
        <v>142</v>
      </c>
      <c r="B147" s="204" t="s">
        <v>1402</v>
      </c>
      <c r="C147" s="204">
        <v>9</v>
      </c>
      <c r="D147" s="209" t="s">
        <v>1201</v>
      </c>
      <c r="E147" s="185" t="s">
        <v>1348</v>
      </c>
      <c r="F147" s="244" t="s">
        <v>1653</v>
      </c>
      <c r="G147" s="185">
        <v>2028</v>
      </c>
      <c r="H147" s="185">
        <v>2028</v>
      </c>
      <c r="I147" s="185"/>
      <c r="J147" s="185"/>
      <c r="K147" s="119"/>
      <c r="L147" s="119"/>
      <c r="M147" s="119"/>
      <c r="N147" s="118">
        <v>500</v>
      </c>
      <c r="O147" s="118"/>
      <c r="P147" s="118"/>
      <c r="Q147" s="185"/>
    </row>
    <row r="148" spans="1:17" x14ac:dyDescent="0.25">
      <c r="A148" s="185">
        <v>143</v>
      </c>
      <c r="B148" s="204" t="s">
        <v>1403</v>
      </c>
      <c r="C148" s="204">
        <v>9</v>
      </c>
      <c r="D148" s="209" t="s">
        <v>1201</v>
      </c>
      <c r="E148" s="185" t="s">
        <v>1349</v>
      </c>
      <c r="F148" s="244" t="s">
        <v>1654</v>
      </c>
      <c r="G148" s="185">
        <v>2029</v>
      </c>
      <c r="H148" s="185">
        <v>2029</v>
      </c>
      <c r="I148" s="185"/>
      <c r="J148" s="185"/>
      <c r="K148" s="119"/>
      <c r="L148" s="119"/>
      <c r="M148" s="119"/>
      <c r="N148" s="118">
        <v>15960.671729999998</v>
      </c>
      <c r="O148" s="118"/>
      <c r="P148" s="118"/>
      <c r="Q148" s="185"/>
    </row>
    <row r="149" spans="1:17" x14ac:dyDescent="0.25">
      <c r="A149" s="185">
        <v>144</v>
      </c>
      <c r="B149" s="204" t="s">
        <v>1404</v>
      </c>
      <c r="C149" s="204">
        <v>9</v>
      </c>
      <c r="D149" s="209" t="s">
        <v>1201</v>
      </c>
      <c r="E149" s="185" t="s">
        <v>1349</v>
      </c>
      <c r="F149" s="244" t="s">
        <v>1655</v>
      </c>
      <c r="G149" s="185">
        <v>2029</v>
      </c>
      <c r="H149" s="185">
        <v>2029</v>
      </c>
      <c r="I149" s="185"/>
      <c r="J149" s="185"/>
      <c r="K149" s="119"/>
      <c r="L149" s="119"/>
      <c r="M149" s="119"/>
      <c r="N149" s="118">
        <v>5075.9883799999998</v>
      </c>
      <c r="O149" s="118"/>
      <c r="P149" s="118"/>
      <c r="Q149" s="185"/>
    </row>
    <row r="150" spans="1:17" x14ac:dyDescent="0.25">
      <c r="A150" s="185">
        <v>145</v>
      </c>
      <c r="B150" s="204" t="s">
        <v>1405</v>
      </c>
      <c r="C150" s="204">
        <v>9</v>
      </c>
      <c r="D150" s="209" t="s">
        <v>1201</v>
      </c>
      <c r="E150" s="185" t="s">
        <v>1348</v>
      </c>
      <c r="F150" s="244" t="s">
        <v>1656</v>
      </c>
      <c r="G150" s="185">
        <v>2029</v>
      </c>
      <c r="H150" s="185">
        <v>2029</v>
      </c>
      <c r="I150" s="185"/>
      <c r="J150" s="185"/>
      <c r="K150" s="119"/>
      <c r="L150" s="119"/>
      <c r="M150" s="119"/>
      <c r="N150" s="118">
        <v>15850.02613</v>
      </c>
      <c r="O150" s="118"/>
      <c r="P150" s="118"/>
      <c r="Q150" s="185"/>
    </row>
    <row r="151" spans="1:17" x14ac:dyDescent="0.25">
      <c r="A151" s="185">
        <v>146</v>
      </c>
      <c r="B151" s="204" t="s">
        <v>1406</v>
      </c>
      <c r="C151" s="204">
        <v>9</v>
      </c>
      <c r="D151" s="209" t="s">
        <v>1201</v>
      </c>
      <c r="E151" s="185" t="s">
        <v>1349</v>
      </c>
      <c r="F151" s="244" t="s">
        <v>1657</v>
      </c>
      <c r="G151" s="185">
        <v>2029</v>
      </c>
      <c r="H151" s="185">
        <v>2029</v>
      </c>
      <c r="I151" s="185"/>
      <c r="J151" s="185"/>
      <c r="K151" s="119"/>
      <c r="L151" s="119"/>
      <c r="M151" s="119"/>
      <c r="N151" s="118">
        <v>500</v>
      </c>
      <c r="O151" s="118"/>
      <c r="P151" s="118"/>
      <c r="Q151" s="185"/>
    </row>
    <row r="152" spans="1:17" x14ac:dyDescent="0.25">
      <c r="A152" s="185">
        <v>147</v>
      </c>
      <c r="B152" s="204" t="s">
        <v>1407</v>
      </c>
      <c r="C152" s="204">
        <v>9</v>
      </c>
      <c r="D152" s="209" t="s">
        <v>1201</v>
      </c>
      <c r="E152" s="185" t="s">
        <v>1349</v>
      </c>
      <c r="F152" s="244" t="s">
        <v>1658</v>
      </c>
      <c r="G152" s="185">
        <v>2029</v>
      </c>
      <c r="H152" s="185">
        <v>2029</v>
      </c>
      <c r="I152" s="185"/>
      <c r="J152" s="185"/>
      <c r="K152" s="119"/>
      <c r="L152" s="119"/>
      <c r="M152" s="119"/>
      <c r="N152" s="118">
        <v>500</v>
      </c>
      <c r="O152" s="118"/>
      <c r="P152" s="118"/>
      <c r="Q152" s="185"/>
    </row>
    <row r="153" spans="1:17" x14ac:dyDescent="0.25">
      <c r="A153" s="185">
        <v>148</v>
      </c>
      <c r="B153" s="204" t="s">
        <v>1408</v>
      </c>
      <c r="C153" s="204">
        <v>9</v>
      </c>
      <c r="D153" s="209" t="s">
        <v>1201</v>
      </c>
      <c r="E153" s="185" t="s">
        <v>1349</v>
      </c>
      <c r="F153" s="244" t="s">
        <v>1659</v>
      </c>
      <c r="G153" s="185">
        <v>2029</v>
      </c>
      <c r="H153" s="185">
        <v>2029</v>
      </c>
      <c r="I153" s="185"/>
      <c r="J153" s="185"/>
      <c r="K153" s="119"/>
      <c r="L153" s="119"/>
      <c r="M153" s="119"/>
      <c r="N153" s="118">
        <v>500</v>
      </c>
      <c r="O153" s="118"/>
      <c r="P153" s="118"/>
      <c r="Q153" s="185"/>
    </row>
    <row r="154" spans="1:17" x14ac:dyDescent="0.25">
      <c r="A154" s="185">
        <v>149</v>
      </c>
      <c r="B154" s="204" t="s">
        <v>1409</v>
      </c>
      <c r="C154" s="204">
        <v>9</v>
      </c>
      <c r="D154" s="209" t="s">
        <v>1201</v>
      </c>
      <c r="E154" s="185" t="s">
        <v>1349</v>
      </c>
      <c r="F154" s="244" t="s">
        <v>1660</v>
      </c>
      <c r="G154" s="185">
        <v>2030</v>
      </c>
      <c r="H154" s="185">
        <v>2030</v>
      </c>
      <c r="I154" s="185"/>
      <c r="J154" s="185"/>
      <c r="K154" s="119"/>
      <c r="L154" s="119"/>
      <c r="M154" s="119"/>
      <c r="N154" s="118">
        <v>30712.685190000004</v>
      </c>
      <c r="O154" s="118"/>
      <c r="P154" s="118"/>
      <c r="Q154" s="185"/>
    </row>
    <row r="155" spans="1:17" x14ac:dyDescent="0.25">
      <c r="A155" s="185">
        <v>150</v>
      </c>
      <c r="B155" s="204" t="s">
        <v>1410</v>
      </c>
      <c r="C155" s="204">
        <v>9</v>
      </c>
      <c r="D155" s="209" t="s">
        <v>1201</v>
      </c>
      <c r="E155" s="185" t="s">
        <v>1349</v>
      </c>
      <c r="F155" s="244" t="s">
        <v>1661</v>
      </c>
      <c r="G155" s="185">
        <v>2030</v>
      </c>
      <c r="H155" s="185">
        <v>2030</v>
      </c>
      <c r="I155" s="185"/>
      <c r="J155" s="185"/>
      <c r="K155" s="119"/>
      <c r="L155" s="119"/>
      <c r="M155" s="119"/>
      <c r="N155" s="118">
        <v>17801.551563000001</v>
      </c>
      <c r="O155" s="118"/>
      <c r="P155" s="118"/>
      <c r="Q155" s="185"/>
    </row>
    <row r="156" spans="1:17" x14ac:dyDescent="0.25">
      <c r="A156" s="185">
        <v>151</v>
      </c>
      <c r="B156" s="204" t="s">
        <v>1411</v>
      </c>
      <c r="C156" s="204">
        <v>9</v>
      </c>
      <c r="D156" s="209" t="s">
        <v>1201</v>
      </c>
      <c r="E156" s="185" t="s">
        <v>1349</v>
      </c>
      <c r="F156" s="244" t="s">
        <v>1662</v>
      </c>
      <c r="G156" s="185">
        <v>2030</v>
      </c>
      <c r="H156" s="185">
        <v>2030</v>
      </c>
      <c r="I156" s="185"/>
      <c r="J156" s="185"/>
      <c r="K156" s="119"/>
      <c r="L156" s="119"/>
      <c r="M156" s="119"/>
      <c r="N156" s="118">
        <v>11850.22574</v>
      </c>
      <c r="O156" s="118"/>
      <c r="P156" s="118"/>
      <c r="Q156" s="185"/>
    </row>
    <row r="157" spans="1:17" x14ac:dyDescent="0.25">
      <c r="A157" s="185">
        <v>152</v>
      </c>
      <c r="B157" s="204" t="s">
        <v>1412</v>
      </c>
      <c r="C157" s="204">
        <v>9</v>
      </c>
      <c r="D157" s="209" t="s">
        <v>1201</v>
      </c>
      <c r="E157" s="185" t="s">
        <v>1349</v>
      </c>
      <c r="F157" s="244" t="s">
        <v>1663</v>
      </c>
      <c r="G157" s="185">
        <v>2030</v>
      </c>
      <c r="H157" s="185">
        <v>2030</v>
      </c>
      <c r="I157" s="185"/>
      <c r="J157" s="185"/>
      <c r="K157" s="119"/>
      <c r="L157" s="119"/>
      <c r="M157" s="119"/>
      <c r="N157" s="118">
        <v>500</v>
      </c>
      <c r="O157" s="118"/>
      <c r="P157" s="118"/>
      <c r="Q157" s="185"/>
    </row>
    <row r="158" spans="1:17" x14ac:dyDescent="0.25">
      <c r="A158" s="185">
        <v>153</v>
      </c>
      <c r="B158" s="204" t="s">
        <v>1413</v>
      </c>
      <c r="C158" s="204">
        <v>9</v>
      </c>
      <c r="D158" s="209" t="s">
        <v>1201</v>
      </c>
      <c r="E158" s="185" t="s">
        <v>1349</v>
      </c>
      <c r="F158" s="244" t="s">
        <v>1664</v>
      </c>
      <c r="G158" s="185">
        <v>2030</v>
      </c>
      <c r="H158" s="185">
        <v>2030</v>
      </c>
      <c r="I158" s="185"/>
      <c r="J158" s="185"/>
      <c r="K158" s="119"/>
      <c r="L158" s="119"/>
      <c r="M158" s="119"/>
      <c r="N158" s="118">
        <v>500</v>
      </c>
      <c r="O158" s="118"/>
      <c r="P158" s="118"/>
      <c r="Q158" s="185"/>
    </row>
    <row r="159" spans="1:17" x14ac:dyDescent="0.25">
      <c r="A159" s="185">
        <v>154</v>
      </c>
      <c r="B159" s="204" t="s">
        <v>1414</v>
      </c>
      <c r="C159" s="204">
        <v>9</v>
      </c>
      <c r="D159" s="209" t="s">
        <v>1201</v>
      </c>
      <c r="E159" s="185" t="s">
        <v>1349</v>
      </c>
      <c r="F159" s="244" t="s">
        <v>1665</v>
      </c>
      <c r="G159" s="185">
        <v>2030</v>
      </c>
      <c r="H159" s="185">
        <v>2030</v>
      </c>
      <c r="I159" s="185"/>
      <c r="J159" s="185"/>
      <c r="K159" s="119"/>
      <c r="L159" s="119"/>
      <c r="M159" s="119"/>
      <c r="N159" s="118">
        <v>500</v>
      </c>
      <c r="O159" s="118"/>
      <c r="P159" s="118"/>
      <c r="Q159" s="185"/>
    </row>
    <row r="160" spans="1:17" x14ac:dyDescent="0.25">
      <c r="A160" s="185">
        <v>155</v>
      </c>
      <c r="B160" s="204" t="s">
        <v>1415</v>
      </c>
      <c r="C160" s="204">
        <v>9</v>
      </c>
      <c r="D160" s="209" t="s">
        <v>1201</v>
      </c>
      <c r="E160" s="185" t="s">
        <v>1348</v>
      </c>
      <c r="F160" s="244" t="s">
        <v>1666</v>
      </c>
      <c r="G160" s="185">
        <v>2030</v>
      </c>
      <c r="H160" s="185">
        <v>2030</v>
      </c>
      <c r="I160" s="185"/>
      <c r="J160" s="185"/>
      <c r="K160" s="119"/>
      <c r="L160" s="119"/>
      <c r="M160" s="119"/>
      <c r="N160" s="118">
        <v>500</v>
      </c>
      <c r="O160" s="118"/>
      <c r="P160" s="118"/>
      <c r="Q160" s="185"/>
    </row>
    <row r="161" spans="1:17" x14ac:dyDescent="0.25">
      <c r="A161" s="185">
        <v>156</v>
      </c>
      <c r="B161" s="204" t="s">
        <v>1416</v>
      </c>
      <c r="C161" s="204">
        <v>9</v>
      </c>
      <c r="D161" s="209" t="s">
        <v>1201</v>
      </c>
      <c r="E161" s="185" t="s">
        <v>1349</v>
      </c>
      <c r="F161" s="244" t="s">
        <v>1667</v>
      </c>
      <c r="G161" s="185">
        <v>2030</v>
      </c>
      <c r="H161" s="185">
        <v>2030</v>
      </c>
      <c r="I161" s="185"/>
      <c r="J161" s="185"/>
      <c r="K161" s="119"/>
      <c r="L161" s="119"/>
      <c r="M161" s="119"/>
      <c r="N161" s="118">
        <v>500</v>
      </c>
      <c r="O161" s="118"/>
      <c r="P161" s="118"/>
      <c r="Q161" s="185"/>
    </row>
    <row r="162" spans="1:17" x14ac:dyDescent="0.25">
      <c r="A162" s="185">
        <v>157</v>
      </c>
      <c r="B162" s="204" t="s">
        <v>1417</v>
      </c>
      <c r="C162" s="204">
        <v>9</v>
      </c>
      <c r="D162" s="209" t="s">
        <v>1201</v>
      </c>
      <c r="E162" s="185" t="s">
        <v>1349</v>
      </c>
      <c r="F162" s="244" t="s">
        <v>1668</v>
      </c>
      <c r="G162" s="185">
        <v>2031</v>
      </c>
      <c r="H162" s="185">
        <v>2031</v>
      </c>
      <c r="I162" s="185"/>
      <c r="J162" s="185"/>
      <c r="K162" s="119"/>
      <c r="L162" s="119"/>
      <c r="M162" s="119"/>
      <c r="N162" s="118">
        <v>8590.0410200000006</v>
      </c>
      <c r="O162" s="118"/>
      <c r="P162" s="118"/>
      <c r="Q162" s="185"/>
    </row>
    <row r="163" spans="1:17" x14ac:dyDescent="0.25">
      <c r="A163" s="185">
        <v>158</v>
      </c>
      <c r="B163" s="204" t="s">
        <v>1418</v>
      </c>
      <c r="C163" s="204">
        <v>9</v>
      </c>
      <c r="D163" s="209" t="s">
        <v>1201</v>
      </c>
      <c r="E163" s="185" t="s">
        <v>1349</v>
      </c>
      <c r="F163" s="244" t="s">
        <v>1669</v>
      </c>
      <c r="G163" s="185">
        <v>2031</v>
      </c>
      <c r="H163" s="185">
        <v>2031</v>
      </c>
      <c r="I163" s="185"/>
      <c r="J163" s="185"/>
      <c r="K163" s="119"/>
      <c r="L163" s="119"/>
      <c r="M163" s="119"/>
      <c r="N163" s="118">
        <v>6271.85257</v>
      </c>
      <c r="O163" s="118"/>
      <c r="P163" s="118"/>
      <c r="Q163" s="185"/>
    </row>
    <row r="164" spans="1:17" x14ac:dyDescent="0.25">
      <c r="A164" s="185">
        <v>159</v>
      </c>
      <c r="B164" s="204" t="s">
        <v>1419</v>
      </c>
      <c r="C164" s="204">
        <v>9</v>
      </c>
      <c r="D164" s="209" t="s">
        <v>1201</v>
      </c>
      <c r="E164" s="185" t="s">
        <v>1349</v>
      </c>
      <c r="F164" s="244" t="s">
        <v>1670</v>
      </c>
      <c r="G164" s="185">
        <v>2031</v>
      </c>
      <c r="H164" s="185">
        <v>2031</v>
      </c>
      <c r="I164" s="185"/>
      <c r="J164" s="185"/>
      <c r="K164" s="119"/>
      <c r="L164" s="119"/>
      <c r="M164" s="119"/>
      <c r="N164" s="118">
        <v>4881.5948500000004</v>
      </c>
      <c r="O164" s="118"/>
      <c r="P164" s="118"/>
      <c r="Q164" s="185"/>
    </row>
    <row r="165" spans="1:17" x14ac:dyDescent="0.25">
      <c r="A165" s="185">
        <v>160</v>
      </c>
      <c r="B165" s="204" t="s">
        <v>1420</v>
      </c>
      <c r="C165" s="204">
        <v>9</v>
      </c>
      <c r="D165" s="209" t="s">
        <v>1201</v>
      </c>
      <c r="E165" s="185" t="s">
        <v>1348</v>
      </c>
      <c r="F165" s="244" t="s">
        <v>1671</v>
      </c>
      <c r="G165" s="185">
        <v>2031</v>
      </c>
      <c r="H165" s="185">
        <v>2031</v>
      </c>
      <c r="I165" s="185"/>
      <c r="J165" s="185"/>
      <c r="K165" s="119"/>
      <c r="L165" s="119"/>
      <c r="M165" s="119"/>
      <c r="N165" s="118">
        <v>39812.157809999997</v>
      </c>
      <c r="O165" s="118"/>
      <c r="P165" s="118"/>
      <c r="Q165" s="185"/>
    </row>
    <row r="166" spans="1:17" x14ac:dyDescent="0.25">
      <c r="A166" s="185">
        <v>161</v>
      </c>
      <c r="B166" s="204" t="s">
        <v>1421</v>
      </c>
      <c r="C166" s="204">
        <v>9</v>
      </c>
      <c r="D166" s="209" t="s">
        <v>1201</v>
      </c>
      <c r="E166" s="185" t="s">
        <v>1349</v>
      </c>
      <c r="F166" s="244" t="s">
        <v>1672</v>
      </c>
      <c r="G166" s="185">
        <v>2031</v>
      </c>
      <c r="H166" s="185">
        <v>2031</v>
      </c>
      <c r="I166" s="185"/>
      <c r="J166" s="185"/>
      <c r="K166" s="119"/>
      <c r="L166" s="119"/>
      <c r="M166" s="119"/>
      <c r="N166" s="118">
        <v>16607.33322</v>
      </c>
      <c r="O166" s="118"/>
      <c r="P166" s="118"/>
      <c r="Q166" s="185"/>
    </row>
    <row r="167" spans="1:17" x14ac:dyDescent="0.25">
      <c r="A167" s="185">
        <v>162</v>
      </c>
      <c r="B167" s="204" t="s">
        <v>1422</v>
      </c>
      <c r="C167" s="204">
        <v>9</v>
      </c>
      <c r="D167" s="209" t="s">
        <v>1201</v>
      </c>
      <c r="E167" s="185" t="s">
        <v>1348</v>
      </c>
      <c r="F167" s="244" t="s">
        <v>1673</v>
      </c>
      <c r="G167" s="185">
        <v>2031</v>
      </c>
      <c r="H167" s="185">
        <v>2031</v>
      </c>
      <c r="I167" s="185"/>
      <c r="J167" s="185"/>
      <c r="K167" s="119"/>
      <c r="L167" s="119"/>
      <c r="M167" s="119"/>
      <c r="N167" s="118">
        <v>500</v>
      </c>
      <c r="O167" s="118"/>
      <c r="P167" s="118"/>
      <c r="Q167" s="185"/>
    </row>
    <row r="168" spans="1:17" x14ac:dyDescent="0.25">
      <c r="A168" s="185">
        <v>163</v>
      </c>
      <c r="B168" s="204" t="s">
        <v>1423</v>
      </c>
      <c r="C168" s="204">
        <v>9</v>
      </c>
      <c r="D168" s="209" t="s">
        <v>1201</v>
      </c>
      <c r="E168" s="185" t="s">
        <v>1349</v>
      </c>
      <c r="F168" s="244" t="s">
        <v>1674</v>
      </c>
      <c r="G168" s="185">
        <v>2031</v>
      </c>
      <c r="H168" s="185">
        <v>2031</v>
      </c>
      <c r="I168" s="185"/>
      <c r="J168" s="185"/>
      <c r="K168" s="119"/>
      <c r="L168" s="119"/>
      <c r="M168" s="119"/>
      <c r="N168" s="118">
        <v>500</v>
      </c>
      <c r="O168" s="118"/>
      <c r="P168" s="118"/>
      <c r="Q168" s="185"/>
    </row>
    <row r="169" spans="1:17" x14ac:dyDescent="0.25">
      <c r="A169" s="185">
        <v>164</v>
      </c>
      <c r="B169" s="204" t="s">
        <v>1424</v>
      </c>
      <c r="C169" s="204">
        <v>9</v>
      </c>
      <c r="D169" s="209" t="s">
        <v>1201</v>
      </c>
      <c r="E169" s="185" t="s">
        <v>1349</v>
      </c>
      <c r="F169" s="244" t="s">
        <v>1675</v>
      </c>
      <c r="G169" s="185">
        <v>2031</v>
      </c>
      <c r="H169" s="185">
        <v>2031</v>
      </c>
      <c r="I169" s="185"/>
      <c r="J169" s="185"/>
      <c r="K169" s="119"/>
      <c r="L169" s="119"/>
      <c r="M169" s="119"/>
      <c r="N169" s="118">
        <v>500</v>
      </c>
      <c r="O169" s="118"/>
      <c r="P169" s="118"/>
      <c r="Q169" s="185"/>
    </row>
    <row r="170" spans="1:17" x14ac:dyDescent="0.25">
      <c r="A170" s="185">
        <v>165</v>
      </c>
      <c r="B170" s="204" t="s">
        <v>1425</v>
      </c>
      <c r="C170" s="204">
        <v>9</v>
      </c>
      <c r="D170" s="209" t="s">
        <v>1201</v>
      </c>
      <c r="E170" s="185" t="s">
        <v>1348</v>
      </c>
      <c r="F170" s="244" t="s">
        <v>1676</v>
      </c>
      <c r="G170" s="185">
        <v>2032</v>
      </c>
      <c r="H170" s="185">
        <v>2032</v>
      </c>
      <c r="I170" s="185"/>
      <c r="J170" s="185"/>
      <c r="K170" s="119"/>
      <c r="L170" s="119"/>
      <c r="M170" s="119"/>
      <c r="N170" s="118">
        <v>50313.091753333334</v>
      </c>
      <c r="O170" s="118"/>
      <c r="P170" s="118"/>
      <c r="Q170" s="185"/>
    </row>
    <row r="171" spans="1:17" x14ac:dyDescent="0.25">
      <c r="A171" s="185">
        <v>166</v>
      </c>
      <c r="B171" s="204" t="s">
        <v>1426</v>
      </c>
      <c r="C171" s="204">
        <v>9</v>
      </c>
      <c r="D171" s="209" t="s">
        <v>1201</v>
      </c>
      <c r="E171" s="185" t="s">
        <v>1349</v>
      </c>
      <c r="F171" s="244" t="s">
        <v>1677</v>
      </c>
      <c r="G171" s="185">
        <v>2032</v>
      </c>
      <c r="H171" s="185">
        <v>2032</v>
      </c>
      <c r="I171" s="185"/>
      <c r="J171" s="185"/>
      <c r="K171" s="119"/>
      <c r="L171" s="119"/>
      <c r="M171" s="119"/>
      <c r="N171" s="118">
        <v>12241.752183333334</v>
      </c>
      <c r="O171" s="118"/>
      <c r="P171" s="118"/>
      <c r="Q171" s="185"/>
    </row>
    <row r="172" spans="1:17" x14ac:dyDescent="0.25">
      <c r="A172" s="185">
        <v>167</v>
      </c>
      <c r="B172" s="204" t="s">
        <v>1427</v>
      </c>
      <c r="C172" s="204">
        <v>9</v>
      </c>
      <c r="D172" s="209" t="s">
        <v>1201</v>
      </c>
      <c r="E172" s="185" t="s">
        <v>1349</v>
      </c>
      <c r="F172" s="244" t="s">
        <v>1678</v>
      </c>
      <c r="G172" s="185">
        <v>2032</v>
      </c>
      <c r="H172" s="185">
        <v>2032</v>
      </c>
      <c r="I172" s="185"/>
      <c r="J172" s="185"/>
      <c r="K172" s="119"/>
      <c r="L172" s="119"/>
      <c r="M172" s="119"/>
      <c r="N172" s="118">
        <v>12641.919903333333</v>
      </c>
      <c r="O172" s="118"/>
      <c r="P172" s="118"/>
      <c r="Q172" s="185"/>
    </row>
    <row r="173" spans="1:17" x14ac:dyDescent="0.25">
      <c r="A173" s="185">
        <v>168</v>
      </c>
      <c r="B173" s="204" t="s">
        <v>1428</v>
      </c>
      <c r="C173" s="204">
        <v>9</v>
      </c>
      <c r="D173" s="209" t="s">
        <v>1201</v>
      </c>
      <c r="E173" s="185" t="s">
        <v>1349</v>
      </c>
      <c r="F173" s="244" t="s">
        <v>1679</v>
      </c>
      <c r="G173" s="185">
        <v>2032</v>
      </c>
      <c r="H173" s="185">
        <v>2032</v>
      </c>
      <c r="I173" s="185"/>
      <c r="J173" s="185"/>
      <c r="K173" s="119"/>
      <c r="L173" s="119"/>
      <c r="M173" s="119"/>
      <c r="N173" s="118">
        <v>500</v>
      </c>
      <c r="O173" s="118"/>
      <c r="P173" s="118"/>
      <c r="Q173" s="185"/>
    </row>
    <row r="174" spans="1:17" x14ac:dyDescent="0.25">
      <c r="A174" s="185">
        <v>169</v>
      </c>
      <c r="B174" s="204" t="s">
        <v>1429</v>
      </c>
      <c r="C174" s="204">
        <v>9</v>
      </c>
      <c r="D174" s="209" t="s">
        <v>1201</v>
      </c>
      <c r="E174" s="185" t="s">
        <v>1349</v>
      </c>
      <c r="F174" s="244" t="s">
        <v>1680</v>
      </c>
      <c r="G174" s="185">
        <v>2032</v>
      </c>
      <c r="H174" s="185">
        <v>2032</v>
      </c>
      <c r="I174" s="185"/>
      <c r="J174" s="185"/>
      <c r="K174" s="119"/>
      <c r="L174" s="119"/>
      <c r="M174" s="119"/>
      <c r="N174" s="118">
        <v>500</v>
      </c>
      <c r="O174" s="118"/>
      <c r="P174" s="118"/>
      <c r="Q174" s="185"/>
    </row>
    <row r="175" spans="1:17" x14ac:dyDescent="0.25">
      <c r="A175" s="185">
        <v>170</v>
      </c>
      <c r="B175" s="204" t="s">
        <v>1430</v>
      </c>
      <c r="C175" s="204">
        <v>9</v>
      </c>
      <c r="D175" s="209" t="s">
        <v>1201</v>
      </c>
      <c r="E175" s="185" t="s">
        <v>1349</v>
      </c>
      <c r="F175" s="244" t="s">
        <v>1681</v>
      </c>
      <c r="G175" s="185">
        <v>2032</v>
      </c>
      <c r="H175" s="185">
        <v>2032</v>
      </c>
      <c r="I175" s="185"/>
      <c r="J175" s="185"/>
      <c r="K175" s="119"/>
      <c r="L175" s="119"/>
      <c r="M175" s="119"/>
      <c r="N175" s="118">
        <v>500</v>
      </c>
      <c r="O175" s="118"/>
      <c r="P175" s="118"/>
      <c r="Q175" s="185"/>
    </row>
    <row r="176" spans="1:17" x14ac:dyDescent="0.25">
      <c r="A176" s="185">
        <v>171</v>
      </c>
      <c r="B176" s="204" t="s">
        <v>1431</v>
      </c>
      <c r="C176" s="204">
        <v>9</v>
      </c>
      <c r="D176" s="209" t="s">
        <v>1201</v>
      </c>
      <c r="E176" s="185" t="s">
        <v>1349</v>
      </c>
      <c r="F176" s="244" t="s">
        <v>1682</v>
      </c>
      <c r="G176" s="185">
        <v>2032</v>
      </c>
      <c r="H176" s="185">
        <v>2032</v>
      </c>
      <c r="I176" s="185"/>
      <c r="J176" s="185"/>
      <c r="K176" s="119"/>
      <c r="L176" s="119"/>
      <c r="M176" s="119"/>
      <c r="N176" s="118">
        <v>500</v>
      </c>
      <c r="O176" s="118"/>
      <c r="P176" s="118"/>
      <c r="Q176" s="185"/>
    </row>
    <row r="177" spans="1:17" x14ac:dyDescent="0.25">
      <c r="A177" s="185">
        <v>172</v>
      </c>
      <c r="B177" s="204" t="s">
        <v>1432</v>
      </c>
      <c r="C177" s="204">
        <v>9</v>
      </c>
      <c r="D177" s="209" t="s">
        <v>1201</v>
      </c>
      <c r="E177" s="185" t="s">
        <v>1349</v>
      </c>
      <c r="F177" s="244" t="s">
        <v>1683</v>
      </c>
      <c r="G177" s="185">
        <v>2033</v>
      </c>
      <c r="H177" s="185">
        <v>2033</v>
      </c>
      <c r="I177" s="185"/>
      <c r="J177" s="185"/>
      <c r="K177" s="119"/>
      <c r="L177" s="119"/>
      <c r="M177" s="119"/>
      <c r="N177" s="118">
        <v>24539.107120000001</v>
      </c>
      <c r="O177" s="118"/>
      <c r="P177" s="118"/>
      <c r="Q177" s="185"/>
    </row>
    <row r="178" spans="1:17" x14ac:dyDescent="0.25">
      <c r="A178" s="185">
        <v>173</v>
      </c>
      <c r="B178" s="204" t="s">
        <v>1433</v>
      </c>
      <c r="C178" s="204">
        <v>9</v>
      </c>
      <c r="D178" s="209" t="s">
        <v>1201</v>
      </c>
      <c r="E178" s="185" t="s">
        <v>1349</v>
      </c>
      <c r="F178" s="244" t="s">
        <v>1684</v>
      </c>
      <c r="G178" s="185">
        <v>2033</v>
      </c>
      <c r="H178" s="185">
        <v>2033</v>
      </c>
      <c r="I178" s="185"/>
      <c r="J178" s="185"/>
      <c r="K178" s="119"/>
      <c r="L178" s="119"/>
      <c r="M178" s="119"/>
      <c r="N178" s="118">
        <v>27738.850330000001</v>
      </c>
      <c r="O178" s="118"/>
      <c r="P178" s="118"/>
      <c r="Q178" s="185"/>
    </row>
    <row r="179" spans="1:17" x14ac:dyDescent="0.25">
      <c r="A179" s="185">
        <v>174</v>
      </c>
      <c r="B179" s="204" t="s">
        <v>1434</v>
      </c>
      <c r="C179" s="204">
        <v>9</v>
      </c>
      <c r="D179" s="209" t="s">
        <v>1201</v>
      </c>
      <c r="E179" s="185" t="s">
        <v>1349</v>
      </c>
      <c r="F179" s="244" t="s">
        <v>1685</v>
      </c>
      <c r="G179" s="185">
        <v>2033</v>
      </c>
      <c r="H179" s="185">
        <v>2033</v>
      </c>
      <c r="I179" s="185"/>
      <c r="J179" s="185"/>
      <c r="K179" s="119"/>
      <c r="L179" s="119"/>
      <c r="M179" s="119"/>
      <c r="N179" s="118">
        <v>5034.8653199999999</v>
      </c>
      <c r="O179" s="118"/>
      <c r="P179" s="118"/>
      <c r="Q179" s="185"/>
    </row>
    <row r="180" spans="1:17" x14ac:dyDescent="0.25">
      <c r="A180" s="185">
        <v>175</v>
      </c>
      <c r="B180" s="204" t="s">
        <v>1435</v>
      </c>
      <c r="C180" s="204">
        <v>9</v>
      </c>
      <c r="D180" s="209" t="s">
        <v>1201</v>
      </c>
      <c r="E180" s="185" t="s">
        <v>1349</v>
      </c>
      <c r="F180" s="244" t="s">
        <v>1686</v>
      </c>
      <c r="G180" s="185">
        <v>2033</v>
      </c>
      <c r="H180" s="185">
        <v>2033</v>
      </c>
      <c r="I180" s="185"/>
      <c r="J180" s="185"/>
      <c r="K180" s="119"/>
      <c r="L180" s="119"/>
      <c r="M180" s="119"/>
      <c r="N180" s="118">
        <v>18580.819579999999</v>
      </c>
      <c r="O180" s="118"/>
      <c r="P180" s="118"/>
      <c r="Q180" s="185"/>
    </row>
    <row r="181" spans="1:17" x14ac:dyDescent="0.25">
      <c r="A181" s="185">
        <v>176</v>
      </c>
      <c r="B181" s="204" t="s">
        <v>1436</v>
      </c>
      <c r="C181" s="204">
        <v>9</v>
      </c>
      <c r="D181" s="209" t="s">
        <v>1201</v>
      </c>
      <c r="E181" s="185" t="s">
        <v>1349</v>
      </c>
      <c r="F181" s="244" t="s">
        <v>1687</v>
      </c>
      <c r="G181" s="185">
        <v>2033</v>
      </c>
      <c r="H181" s="185">
        <v>2033</v>
      </c>
      <c r="I181" s="185"/>
      <c r="J181" s="185"/>
      <c r="K181" s="119"/>
      <c r="L181" s="119"/>
      <c r="M181" s="119"/>
      <c r="N181" s="118">
        <v>500</v>
      </c>
      <c r="O181" s="118"/>
      <c r="P181" s="118"/>
      <c r="Q181" s="185"/>
    </row>
    <row r="182" spans="1:17" x14ac:dyDescent="0.25">
      <c r="A182" s="185">
        <v>177</v>
      </c>
      <c r="B182" s="204" t="s">
        <v>1437</v>
      </c>
      <c r="C182" s="204">
        <v>9</v>
      </c>
      <c r="D182" s="209" t="s">
        <v>1201</v>
      </c>
      <c r="E182" s="185" t="s">
        <v>1349</v>
      </c>
      <c r="F182" s="244" t="s">
        <v>1688</v>
      </c>
      <c r="G182" s="185">
        <v>2033</v>
      </c>
      <c r="H182" s="185">
        <v>2033</v>
      </c>
      <c r="I182" s="185"/>
      <c r="J182" s="185"/>
      <c r="K182" s="119"/>
      <c r="L182" s="119"/>
      <c r="M182" s="119"/>
      <c r="N182" s="118">
        <v>500</v>
      </c>
      <c r="O182" s="118"/>
      <c r="P182" s="118"/>
      <c r="Q182" s="185"/>
    </row>
    <row r="183" spans="1:17" x14ac:dyDescent="0.25">
      <c r="A183" s="185">
        <v>178</v>
      </c>
      <c r="B183" s="204" t="s">
        <v>1438</v>
      </c>
      <c r="C183" s="204">
        <v>9</v>
      </c>
      <c r="D183" s="209" t="s">
        <v>1201</v>
      </c>
      <c r="E183" s="185" t="s">
        <v>1349</v>
      </c>
      <c r="F183" s="244" t="s">
        <v>1689</v>
      </c>
      <c r="G183" s="185">
        <v>2033</v>
      </c>
      <c r="H183" s="185">
        <v>2033</v>
      </c>
      <c r="I183" s="185"/>
      <c r="J183" s="185"/>
      <c r="K183" s="119"/>
      <c r="L183" s="119"/>
      <c r="M183" s="119"/>
      <c r="N183" s="118">
        <v>500</v>
      </c>
      <c r="O183" s="118"/>
      <c r="P183" s="118"/>
      <c r="Q183" s="185"/>
    </row>
    <row r="184" spans="1:17" x14ac:dyDescent="0.25">
      <c r="A184" s="185">
        <v>179</v>
      </c>
      <c r="B184" s="204" t="s">
        <v>1439</v>
      </c>
      <c r="C184" s="204">
        <v>9</v>
      </c>
      <c r="D184" s="209" t="s">
        <v>1201</v>
      </c>
      <c r="E184" s="185" t="s">
        <v>1349</v>
      </c>
      <c r="F184" s="244" t="s">
        <v>1690</v>
      </c>
      <c r="G184" s="185">
        <v>2034</v>
      </c>
      <c r="H184" s="185">
        <v>2034</v>
      </c>
      <c r="I184" s="185"/>
      <c r="J184" s="185"/>
      <c r="K184" s="119"/>
      <c r="L184" s="119"/>
      <c r="M184" s="119"/>
      <c r="N184" s="118">
        <v>57831.377523333336</v>
      </c>
      <c r="O184" s="118"/>
      <c r="P184" s="118"/>
      <c r="Q184" s="185"/>
    </row>
    <row r="185" spans="1:17" x14ac:dyDescent="0.25">
      <c r="A185" s="185">
        <v>180</v>
      </c>
      <c r="B185" s="204" t="s">
        <v>1440</v>
      </c>
      <c r="C185" s="204">
        <v>9</v>
      </c>
      <c r="D185" s="209" t="s">
        <v>1201</v>
      </c>
      <c r="E185" s="185" t="s">
        <v>1349</v>
      </c>
      <c r="F185" s="244" t="s">
        <v>1691</v>
      </c>
      <c r="G185" s="185">
        <v>2034</v>
      </c>
      <c r="H185" s="185">
        <v>2034</v>
      </c>
      <c r="I185" s="185"/>
      <c r="J185" s="185"/>
      <c r="K185" s="119"/>
      <c r="L185" s="119"/>
      <c r="M185" s="119"/>
      <c r="N185" s="118">
        <v>15755.127593333335</v>
      </c>
      <c r="O185" s="118"/>
      <c r="P185" s="118"/>
      <c r="Q185" s="185"/>
    </row>
    <row r="186" spans="1:17" x14ac:dyDescent="0.25">
      <c r="A186" s="185">
        <v>181</v>
      </c>
      <c r="B186" s="204" t="s">
        <v>1441</v>
      </c>
      <c r="C186" s="204">
        <v>9</v>
      </c>
      <c r="D186" s="209" t="s">
        <v>1201</v>
      </c>
      <c r="E186" s="185" t="s">
        <v>1349</v>
      </c>
      <c r="F186" s="244" t="s">
        <v>1692</v>
      </c>
      <c r="G186" s="185">
        <v>2034</v>
      </c>
      <c r="H186" s="185">
        <v>2034</v>
      </c>
      <c r="I186" s="185"/>
      <c r="J186" s="185"/>
      <c r="K186" s="119"/>
      <c r="L186" s="119"/>
      <c r="M186" s="119"/>
      <c r="N186" s="118">
        <v>8644.1243433333348</v>
      </c>
      <c r="O186" s="118"/>
      <c r="P186" s="118"/>
      <c r="Q186" s="185"/>
    </row>
    <row r="187" spans="1:17" x14ac:dyDescent="0.25">
      <c r="A187" s="185">
        <v>182</v>
      </c>
      <c r="B187" s="204" t="s">
        <v>1442</v>
      </c>
      <c r="C187" s="204">
        <v>9</v>
      </c>
      <c r="D187" s="209" t="s">
        <v>1201</v>
      </c>
      <c r="E187" s="185" t="s">
        <v>1349</v>
      </c>
      <c r="F187" s="244" t="s">
        <v>1693</v>
      </c>
      <c r="G187" s="185">
        <v>2034</v>
      </c>
      <c r="H187" s="185">
        <v>2034</v>
      </c>
      <c r="I187" s="185"/>
      <c r="J187" s="185"/>
      <c r="K187" s="119"/>
      <c r="L187" s="119"/>
      <c r="M187" s="119"/>
      <c r="N187" s="118">
        <v>500</v>
      </c>
      <c r="O187" s="118"/>
      <c r="P187" s="118"/>
      <c r="Q187" s="185"/>
    </row>
    <row r="188" spans="1:17" x14ac:dyDescent="0.25">
      <c r="A188" s="185">
        <v>183</v>
      </c>
      <c r="B188" s="204" t="s">
        <v>1443</v>
      </c>
      <c r="C188" s="204">
        <v>9</v>
      </c>
      <c r="D188" s="209" t="s">
        <v>1201</v>
      </c>
      <c r="E188" s="185" t="s">
        <v>1349</v>
      </c>
      <c r="F188" s="244" t="s">
        <v>1694</v>
      </c>
      <c r="G188" s="185">
        <v>2034</v>
      </c>
      <c r="H188" s="185">
        <v>2034</v>
      </c>
      <c r="I188" s="185"/>
      <c r="J188" s="185"/>
      <c r="K188" s="119"/>
      <c r="L188" s="119"/>
      <c r="M188" s="119"/>
      <c r="N188" s="118">
        <v>500</v>
      </c>
      <c r="O188" s="118"/>
      <c r="P188" s="118"/>
      <c r="Q188" s="185"/>
    </row>
    <row r="189" spans="1:17" x14ac:dyDescent="0.25">
      <c r="A189" s="185">
        <v>184</v>
      </c>
      <c r="B189" s="204" t="s">
        <v>1444</v>
      </c>
      <c r="C189" s="204">
        <v>9</v>
      </c>
      <c r="D189" s="209" t="s">
        <v>1201</v>
      </c>
      <c r="E189" s="185" t="s">
        <v>1349</v>
      </c>
      <c r="F189" s="244" t="s">
        <v>1695</v>
      </c>
      <c r="G189" s="185">
        <v>2034</v>
      </c>
      <c r="H189" s="185">
        <v>2034</v>
      </c>
      <c r="I189" s="185"/>
      <c r="J189" s="185"/>
      <c r="K189" s="119"/>
      <c r="L189" s="119"/>
      <c r="M189" s="119"/>
      <c r="N189" s="118">
        <v>500</v>
      </c>
      <c r="O189" s="118"/>
      <c r="P189" s="118"/>
      <c r="Q189" s="185"/>
    </row>
    <row r="190" spans="1:17" x14ac:dyDescent="0.25">
      <c r="A190" s="185">
        <v>185</v>
      </c>
      <c r="B190" s="204" t="s">
        <v>1445</v>
      </c>
      <c r="C190" s="204">
        <v>9</v>
      </c>
      <c r="D190" s="209" t="s">
        <v>1201</v>
      </c>
      <c r="E190" s="185" t="s">
        <v>1349</v>
      </c>
      <c r="F190" s="244" t="s">
        <v>1696</v>
      </c>
      <c r="G190" s="185">
        <v>2034</v>
      </c>
      <c r="H190" s="185">
        <v>2034</v>
      </c>
      <c r="I190" s="185"/>
      <c r="J190" s="185"/>
      <c r="K190" s="119"/>
      <c r="L190" s="119"/>
      <c r="M190" s="119"/>
      <c r="N190" s="118">
        <v>500</v>
      </c>
      <c r="O190" s="118"/>
      <c r="P190" s="118"/>
      <c r="Q190" s="185"/>
    </row>
    <row r="191" spans="1:17" x14ac:dyDescent="0.25">
      <c r="A191" s="185">
        <v>186</v>
      </c>
      <c r="B191" s="204" t="s">
        <v>1446</v>
      </c>
      <c r="C191" s="204">
        <v>9</v>
      </c>
      <c r="D191" s="209" t="s">
        <v>1201</v>
      </c>
      <c r="E191" s="185" t="s">
        <v>1349</v>
      </c>
      <c r="F191" s="244" t="s">
        <v>1697</v>
      </c>
      <c r="G191" s="185">
        <v>2035</v>
      </c>
      <c r="H191" s="185">
        <v>2035</v>
      </c>
      <c r="I191" s="185"/>
      <c r="J191" s="185"/>
      <c r="K191" s="119"/>
      <c r="L191" s="119"/>
      <c r="M191" s="119"/>
      <c r="N191" s="118">
        <v>21272.113689999998</v>
      </c>
      <c r="O191" s="118"/>
      <c r="P191" s="118"/>
      <c r="Q191" s="185"/>
    </row>
    <row r="192" spans="1:17" x14ac:dyDescent="0.25">
      <c r="A192" s="185">
        <v>187</v>
      </c>
      <c r="B192" s="204" t="s">
        <v>1447</v>
      </c>
      <c r="C192" s="204">
        <v>9</v>
      </c>
      <c r="D192" s="209" t="s">
        <v>1201</v>
      </c>
      <c r="E192" s="185" t="s">
        <v>1349</v>
      </c>
      <c r="F192" s="244" t="s">
        <v>1698</v>
      </c>
      <c r="G192" s="185">
        <v>2035</v>
      </c>
      <c r="H192" s="185">
        <v>2035</v>
      </c>
      <c r="I192" s="185"/>
      <c r="J192" s="185"/>
      <c r="K192" s="119"/>
      <c r="L192" s="119"/>
      <c r="M192" s="119"/>
      <c r="N192" s="118">
        <v>8786.9360099999994</v>
      </c>
      <c r="O192" s="118"/>
      <c r="P192" s="118"/>
      <c r="Q192" s="185"/>
    </row>
    <row r="193" spans="1:17" x14ac:dyDescent="0.25">
      <c r="A193" s="185">
        <v>188</v>
      </c>
      <c r="B193" s="204" t="s">
        <v>1448</v>
      </c>
      <c r="C193" s="204">
        <v>9</v>
      </c>
      <c r="D193" s="209" t="s">
        <v>1201</v>
      </c>
      <c r="E193" s="185" t="s">
        <v>1349</v>
      </c>
      <c r="F193" s="244" t="s">
        <v>1699</v>
      </c>
      <c r="G193" s="185">
        <v>2035</v>
      </c>
      <c r="H193" s="185">
        <v>2035</v>
      </c>
      <c r="I193" s="185"/>
      <c r="J193" s="185"/>
      <c r="K193" s="119"/>
      <c r="L193" s="119"/>
      <c r="M193" s="119"/>
      <c r="N193" s="118">
        <v>21533.163509999998</v>
      </c>
      <c r="O193" s="118"/>
      <c r="P193" s="118"/>
      <c r="Q193" s="185"/>
    </row>
    <row r="194" spans="1:17" x14ac:dyDescent="0.25">
      <c r="A194" s="185">
        <v>189</v>
      </c>
      <c r="B194" s="204" t="s">
        <v>1449</v>
      </c>
      <c r="C194" s="204">
        <v>9</v>
      </c>
      <c r="D194" s="209" t="s">
        <v>1201</v>
      </c>
      <c r="E194" s="185" t="s">
        <v>1349</v>
      </c>
      <c r="F194" s="244" t="s">
        <v>1700</v>
      </c>
      <c r="G194" s="185">
        <v>2035</v>
      </c>
      <c r="H194" s="185">
        <v>2035</v>
      </c>
      <c r="I194" s="185"/>
      <c r="J194" s="185"/>
      <c r="K194" s="119"/>
      <c r="L194" s="119"/>
      <c r="M194" s="119"/>
      <c r="N194" s="118">
        <v>7466.8684499999999</v>
      </c>
      <c r="O194" s="118"/>
      <c r="P194" s="118"/>
      <c r="Q194" s="185"/>
    </row>
    <row r="195" spans="1:17" x14ac:dyDescent="0.25">
      <c r="A195" s="185">
        <v>190</v>
      </c>
      <c r="B195" s="204" t="s">
        <v>1450</v>
      </c>
      <c r="C195" s="204">
        <v>9</v>
      </c>
      <c r="D195" s="209" t="s">
        <v>1201</v>
      </c>
      <c r="E195" s="185" t="s">
        <v>1348</v>
      </c>
      <c r="F195" s="244" t="s">
        <v>1701</v>
      </c>
      <c r="G195" s="185">
        <v>2035</v>
      </c>
      <c r="H195" s="185">
        <v>2035</v>
      </c>
      <c r="I195" s="185"/>
      <c r="J195" s="185"/>
      <c r="K195" s="119"/>
      <c r="L195" s="119"/>
      <c r="M195" s="119"/>
      <c r="N195" s="118">
        <v>500</v>
      </c>
      <c r="O195" s="118"/>
      <c r="P195" s="118"/>
      <c r="Q195" s="185"/>
    </row>
    <row r="196" spans="1:17" x14ac:dyDescent="0.25">
      <c r="A196" s="185">
        <v>191</v>
      </c>
      <c r="B196" s="204" t="s">
        <v>1381</v>
      </c>
      <c r="C196" s="204">
        <v>9</v>
      </c>
      <c r="D196" s="209" t="s">
        <v>1201</v>
      </c>
      <c r="E196" s="185" t="s">
        <v>1348</v>
      </c>
      <c r="F196" s="244" t="s">
        <v>1808</v>
      </c>
      <c r="G196" s="185">
        <v>2024</v>
      </c>
      <c r="H196" s="185">
        <v>2025</v>
      </c>
      <c r="I196" s="185"/>
      <c r="J196" s="185"/>
      <c r="K196" s="119"/>
      <c r="L196" s="119"/>
      <c r="M196" s="119"/>
      <c r="N196" s="118">
        <v>247122.12125047878</v>
      </c>
      <c r="O196" s="118"/>
      <c r="P196" s="118"/>
      <c r="Q196" s="185"/>
    </row>
    <row r="197" spans="1:17" ht="38.25" x14ac:dyDescent="0.25">
      <c r="A197" s="185">
        <v>192</v>
      </c>
      <c r="B197" s="204" t="s">
        <v>1813</v>
      </c>
      <c r="C197" s="208" t="s">
        <v>1811</v>
      </c>
      <c r="D197" s="208" t="s">
        <v>1811</v>
      </c>
      <c r="E197" s="185" t="s">
        <v>1349</v>
      </c>
      <c r="F197" s="244" t="s">
        <v>1809</v>
      </c>
      <c r="G197" s="185">
        <v>2023</v>
      </c>
      <c r="H197" s="185">
        <v>2024</v>
      </c>
      <c r="I197" s="185"/>
      <c r="J197" s="185"/>
      <c r="K197" s="119"/>
      <c r="L197" s="119"/>
      <c r="M197" s="119"/>
      <c r="N197" s="118">
        <v>7426.9016595816729</v>
      </c>
      <c r="O197" s="118"/>
      <c r="P197" s="118"/>
      <c r="Q197" s="185"/>
    </row>
    <row r="198" spans="1:17" ht="25.5" x14ac:dyDescent="0.25">
      <c r="A198" s="185">
        <v>193</v>
      </c>
      <c r="B198" s="204" t="s">
        <v>1814</v>
      </c>
      <c r="C198" s="208" t="s">
        <v>1811</v>
      </c>
      <c r="D198" s="208" t="s">
        <v>1811</v>
      </c>
      <c r="E198" s="185" t="s">
        <v>1349</v>
      </c>
      <c r="F198" s="244" t="s">
        <v>1810</v>
      </c>
      <c r="G198" s="185">
        <v>2023</v>
      </c>
      <c r="H198" s="185">
        <v>2024</v>
      </c>
      <c r="I198" s="185"/>
      <c r="J198" s="185"/>
      <c r="K198" s="119"/>
      <c r="L198" s="119"/>
      <c r="M198" s="119"/>
      <c r="N198" s="118">
        <v>63242.58275940844</v>
      </c>
      <c r="O198" s="118"/>
      <c r="P198" s="118"/>
      <c r="Q198" s="185"/>
    </row>
    <row r="199" spans="1:17" ht="25.5" x14ac:dyDescent="0.25">
      <c r="A199" s="185">
        <v>194</v>
      </c>
      <c r="B199" s="204" t="s">
        <v>1815</v>
      </c>
      <c r="C199" s="208" t="s">
        <v>1811</v>
      </c>
      <c r="D199" s="208" t="s">
        <v>1811</v>
      </c>
      <c r="E199" s="204" t="s">
        <v>1349</v>
      </c>
      <c r="F199" s="244" t="s">
        <v>1812</v>
      </c>
      <c r="G199" s="185">
        <v>2023</v>
      </c>
      <c r="H199" s="185">
        <v>2024</v>
      </c>
      <c r="I199" s="185"/>
      <c r="J199" s="185"/>
      <c r="K199" s="119"/>
      <c r="L199" s="119"/>
      <c r="M199" s="119"/>
      <c r="N199" s="118">
        <v>40044.373187168683</v>
      </c>
      <c r="O199" s="118"/>
      <c r="P199" s="118"/>
      <c r="Q199" s="185"/>
    </row>
    <row r="200" spans="1:17" ht="25.5" x14ac:dyDescent="0.25">
      <c r="A200" s="185">
        <v>195</v>
      </c>
      <c r="B200" s="204" t="s">
        <v>1818</v>
      </c>
      <c r="C200" s="208" t="s">
        <v>1811</v>
      </c>
      <c r="D200" s="208" t="s">
        <v>1817</v>
      </c>
      <c r="E200" s="185" t="s">
        <v>662</v>
      </c>
      <c r="F200" s="186" t="s">
        <v>1816</v>
      </c>
      <c r="G200" s="185">
        <v>2023</v>
      </c>
      <c r="H200" s="185">
        <v>2024</v>
      </c>
      <c r="I200" s="185"/>
      <c r="J200" s="185"/>
      <c r="K200" s="119"/>
      <c r="L200" s="119"/>
      <c r="M200" s="119"/>
      <c r="N200" s="118">
        <v>17373.515246699997</v>
      </c>
      <c r="O200" s="118"/>
      <c r="P200" s="118"/>
      <c r="Q200" s="185"/>
    </row>
    <row r="201" spans="1:17" x14ac:dyDescent="0.25">
      <c r="A201" s="120" t="s">
        <v>317</v>
      </c>
      <c r="B201" s="120"/>
      <c r="C201" s="120"/>
      <c r="D201" s="120"/>
      <c r="E201" s="120"/>
      <c r="F201" s="121"/>
      <c r="G201" s="120"/>
      <c r="H201" s="120"/>
      <c r="I201" s="120"/>
      <c r="J201" s="120"/>
      <c r="K201" s="122"/>
      <c r="L201" s="122"/>
      <c r="M201" s="122"/>
      <c r="N201" s="123">
        <f>SUM(N6:N200)</f>
        <v>2976816.0795663367</v>
      </c>
      <c r="O201" s="123">
        <f>SUM(O6:O200)</f>
        <v>0</v>
      </c>
      <c r="P201" s="123">
        <f>SUM(P6:P200)</f>
        <v>0</v>
      </c>
      <c r="Q201" s="120"/>
    </row>
    <row r="202" spans="1:17" x14ac:dyDescent="0.25">
      <c r="N202" s="124"/>
    </row>
    <row r="203" spans="1:17" x14ac:dyDescent="0.25">
      <c r="N203" s="125"/>
    </row>
  </sheetData>
  <autoFilter ref="A5:Q5"/>
  <mergeCells count="14">
    <mergeCell ref="I3:J3"/>
    <mergeCell ref="A2:Q2"/>
    <mergeCell ref="Q3:Q4"/>
    <mergeCell ref="A3:A4"/>
    <mergeCell ref="F3:F4"/>
    <mergeCell ref="K3:L3"/>
    <mergeCell ref="M3:M4"/>
    <mergeCell ref="N3:N4"/>
    <mergeCell ref="G3:H3"/>
    <mergeCell ref="B3:B4"/>
    <mergeCell ref="O3:P3"/>
    <mergeCell ref="C3:C4"/>
    <mergeCell ref="E3:E4"/>
    <mergeCell ref="D3:D4"/>
  </mergeCells>
  <phoneticPr fontId="48" type="noConversion"/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A1:I709"/>
  <sheetViews>
    <sheetView zoomScaleNormal="100" workbookViewId="0">
      <pane ySplit="1" topLeftCell="A177" activePane="bottomLeft" state="frozen"/>
      <selection pane="bottomLeft" activeCell="L251" sqref="L251"/>
    </sheetView>
  </sheetViews>
  <sheetFormatPr defaultRowHeight="15" x14ac:dyDescent="0.25"/>
  <cols>
    <col min="1" max="1" width="39.5703125" customWidth="1"/>
    <col min="2" max="2" width="12.42578125" customWidth="1"/>
    <col min="3" max="4" width="9.140625" customWidth="1"/>
    <col min="6" max="6" width="7.85546875" customWidth="1"/>
  </cols>
  <sheetData>
    <row r="1" spans="1:9" x14ac:dyDescent="0.25">
      <c r="A1" s="5" t="s">
        <v>801</v>
      </c>
      <c r="H1" s="12" t="s">
        <v>19</v>
      </c>
      <c r="I1" s="111" t="s">
        <v>20</v>
      </c>
    </row>
    <row r="2" spans="1:9" x14ac:dyDescent="0.25">
      <c r="A2" s="254" t="s">
        <v>104</v>
      </c>
      <c r="B2" s="254" t="s">
        <v>112</v>
      </c>
      <c r="C2" s="254">
        <v>2017</v>
      </c>
      <c r="D2" s="254">
        <v>2018</v>
      </c>
      <c r="E2" s="254">
        <v>2019</v>
      </c>
      <c r="F2" s="254">
        <v>2020</v>
      </c>
      <c r="G2" s="361">
        <v>2021</v>
      </c>
    </row>
    <row r="3" spans="1:9" ht="15.6" customHeight="1" x14ac:dyDescent="0.25">
      <c r="A3" s="409" t="s">
        <v>2180</v>
      </c>
      <c r="B3" s="409"/>
      <c r="C3" s="409"/>
      <c r="D3" s="409"/>
      <c r="E3" s="409"/>
      <c r="F3" s="409"/>
      <c r="G3" s="409"/>
    </row>
    <row r="4" spans="1:9" x14ac:dyDescent="0.25">
      <c r="A4" s="280" t="s">
        <v>113</v>
      </c>
      <c r="B4" s="52" t="s">
        <v>114</v>
      </c>
      <c r="C4" s="272">
        <v>0</v>
      </c>
      <c r="D4" s="272">
        <v>1</v>
      </c>
      <c r="E4" s="272">
        <v>1</v>
      </c>
      <c r="F4" s="272">
        <v>1</v>
      </c>
      <c r="G4" s="281">
        <v>1</v>
      </c>
    </row>
    <row r="5" spans="1:9" x14ac:dyDescent="0.25">
      <c r="A5" s="280" t="s">
        <v>116</v>
      </c>
      <c r="B5" s="52" t="s">
        <v>117</v>
      </c>
      <c r="C5" s="272">
        <v>0</v>
      </c>
      <c r="D5" s="272">
        <v>0</v>
      </c>
      <c r="E5" s="272">
        <v>1</v>
      </c>
      <c r="F5" s="272">
        <v>2</v>
      </c>
      <c r="G5" s="281">
        <v>3</v>
      </c>
    </row>
    <row r="6" spans="1:9" x14ac:dyDescent="0.25">
      <c r="A6" s="280" t="s">
        <v>118</v>
      </c>
      <c r="B6" s="52" t="s">
        <v>119</v>
      </c>
      <c r="C6" s="272">
        <v>0</v>
      </c>
      <c r="D6" s="272">
        <v>0</v>
      </c>
      <c r="E6" s="272">
        <v>0</v>
      </c>
      <c r="F6" s="272">
        <v>0</v>
      </c>
      <c r="G6" s="281">
        <v>0</v>
      </c>
    </row>
    <row r="7" spans="1:9" x14ac:dyDescent="0.25">
      <c r="A7" s="280" t="s">
        <v>120</v>
      </c>
      <c r="B7" s="52" t="s">
        <v>2181</v>
      </c>
      <c r="C7" s="272">
        <v>0</v>
      </c>
      <c r="D7" s="272">
        <v>0</v>
      </c>
      <c r="E7" s="272">
        <v>0</v>
      </c>
      <c r="F7" s="272">
        <v>0</v>
      </c>
      <c r="G7" s="281">
        <v>0</v>
      </c>
    </row>
    <row r="8" spans="1:9" ht="24" x14ac:dyDescent="0.25">
      <c r="A8" s="280" t="s">
        <v>121</v>
      </c>
      <c r="B8" s="52" t="s">
        <v>114</v>
      </c>
      <c r="C8" s="272">
        <v>0</v>
      </c>
      <c r="D8" s="272">
        <v>0</v>
      </c>
      <c r="E8" s="272">
        <v>0</v>
      </c>
      <c r="F8" s="272">
        <v>0</v>
      </c>
      <c r="G8" s="370">
        <v>3.4000000000000002E-2</v>
      </c>
      <c r="H8" s="372" t="s">
        <v>2408</v>
      </c>
    </row>
    <row r="9" spans="1:9" x14ac:dyDescent="0.25">
      <c r="A9" s="280" t="s">
        <v>122</v>
      </c>
      <c r="B9" s="52" t="s">
        <v>114</v>
      </c>
      <c r="C9" s="272">
        <v>4.0000000000000001E-3</v>
      </c>
      <c r="D9" s="272">
        <v>2E-3</v>
      </c>
      <c r="E9" s="272">
        <v>2E-3</v>
      </c>
      <c r="F9" s="272">
        <v>3.0000000000000001E-3</v>
      </c>
      <c r="G9" s="281">
        <f>G10+G11</f>
        <v>0</v>
      </c>
    </row>
    <row r="10" spans="1:9" x14ac:dyDescent="0.25">
      <c r="A10" s="280" t="s">
        <v>123</v>
      </c>
      <c r="B10" s="52" t="s">
        <v>114</v>
      </c>
      <c r="C10" s="272">
        <v>2E-3</v>
      </c>
      <c r="D10" s="272">
        <v>2E-3</v>
      </c>
      <c r="E10" s="272">
        <v>2E-3</v>
      </c>
      <c r="F10" s="272">
        <v>2E-3</v>
      </c>
      <c r="G10" s="281">
        <v>0</v>
      </c>
    </row>
    <row r="11" spans="1:9" x14ac:dyDescent="0.25">
      <c r="A11" s="280" t="s">
        <v>124</v>
      </c>
      <c r="B11" s="52" t="s">
        <v>114</v>
      </c>
      <c r="C11" s="272">
        <v>1E-3</v>
      </c>
      <c r="D11" s="272">
        <v>0</v>
      </c>
      <c r="E11" s="272">
        <v>0</v>
      </c>
      <c r="F11" s="272">
        <v>0</v>
      </c>
      <c r="G11" s="281">
        <v>0</v>
      </c>
    </row>
    <row r="12" spans="1:9" ht="36" x14ac:dyDescent="0.25">
      <c r="A12" s="280" t="s">
        <v>2182</v>
      </c>
      <c r="B12" s="52" t="s">
        <v>114</v>
      </c>
      <c r="C12" s="272">
        <v>0.13500000000000001</v>
      </c>
      <c r="D12" s="272">
        <v>0.125</v>
      </c>
      <c r="E12" s="272">
        <v>0.10299999999999999</v>
      </c>
      <c r="F12" s="272">
        <v>4.2000000000000003E-2</v>
      </c>
      <c r="G12" s="281">
        <v>0</v>
      </c>
    </row>
    <row r="13" spans="1:9" ht="24" x14ac:dyDescent="0.25">
      <c r="A13" s="280" t="s">
        <v>126</v>
      </c>
      <c r="B13" s="52" t="s">
        <v>114</v>
      </c>
      <c r="C13" s="272">
        <v>0</v>
      </c>
      <c r="D13" s="272">
        <v>0</v>
      </c>
      <c r="E13" s="272">
        <v>0</v>
      </c>
      <c r="F13" s="272">
        <v>0</v>
      </c>
      <c r="G13" s="281">
        <v>0</v>
      </c>
    </row>
    <row r="14" spans="1:9" x14ac:dyDescent="0.25">
      <c r="A14" s="280" t="s">
        <v>127</v>
      </c>
      <c r="B14" s="52" t="s">
        <v>114</v>
      </c>
      <c r="C14" s="272">
        <v>-0.14299999999999999</v>
      </c>
      <c r="D14" s="272">
        <v>0.871</v>
      </c>
      <c r="E14" s="272">
        <v>0.89200000000000002</v>
      </c>
      <c r="F14" s="272">
        <v>0.95</v>
      </c>
      <c r="G14" s="281">
        <v>1</v>
      </c>
    </row>
    <row r="15" spans="1:9" x14ac:dyDescent="0.25">
      <c r="A15" s="280" t="s">
        <v>128</v>
      </c>
      <c r="B15" s="52" t="s">
        <v>129</v>
      </c>
      <c r="C15" s="282">
        <v>0</v>
      </c>
      <c r="D15" s="282">
        <v>0.871</v>
      </c>
      <c r="E15" s="282">
        <v>0.89200000000000002</v>
      </c>
      <c r="F15" s="282">
        <v>0.95</v>
      </c>
      <c r="G15" s="282">
        <v>1</v>
      </c>
    </row>
    <row r="16" spans="1:9" ht="15.6" customHeight="1" x14ac:dyDescent="0.25">
      <c r="A16" s="409" t="s">
        <v>2183</v>
      </c>
      <c r="B16" s="409"/>
      <c r="C16" s="409"/>
      <c r="D16" s="409"/>
      <c r="E16" s="409"/>
      <c r="F16" s="409"/>
      <c r="G16" s="409"/>
    </row>
    <row r="17" spans="1:8" x14ac:dyDescent="0.25">
      <c r="A17" s="280" t="s">
        <v>113</v>
      </c>
      <c r="B17" s="52" t="s">
        <v>114</v>
      </c>
      <c r="C17" s="272">
        <v>0</v>
      </c>
      <c r="D17" s="272">
        <v>0</v>
      </c>
      <c r="E17" s="272">
        <v>0</v>
      </c>
      <c r="F17" s="272">
        <v>0</v>
      </c>
      <c r="G17" s="281">
        <v>0</v>
      </c>
    </row>
    <row r="18" spans="1:8" x14ac:dyDescent="0.25">
      <c r="A18" s="280" t="s">
        <v>116</v>
      </c>
      <c r="B18" s="52" t="s">
        <v>117</v>
      </c>
      <c r="C18" s="272">
        <v>0</v>
      </c>
      <c r="D18" s="272">
        <v>0</v>
      </c>
      <c r="E18" s="272">
        <v>0</v>
      </c>
      <c r="F18" s="272">
        <v>0</v>
      </c>
      <c r="G18" s="281">
        <v>0</v>
      </c>
    </row>
    <row r="19" spans="1:8" x14ac:dyDescent="0.25">
      <c r="A19" s="280" t="s">
        <v>118</v>
      </c>
      <c r="B19" s="52" t="s">
        <v>119</v>
      </c>
      <c r="C19" s="272">
        <v>1</v>
      </c>
      <c r="D19" s="272">
        <v>1</v>
      </c>
      <c r="E19" s="272">
        <v>1</v>
      </c>
      <c r="F19" s="272">
        <v>1</v>
      </c>
      <c r="G19" s="281">
        <v>1</v>
      </c>
    </row>
    <row r="20" spans="1:8" x14ac:dyDescent="0.25">
      <c r="A20" s="280" t="s">
        <v>120</v>
      </c>
      <c r="B20" s="52" t="s">
        <v>2181</v>
      </c>
      <c r="C20" s="272">
        <v>6</v>
      </c>
      <c r="D20" s="272">
        <v>6</v>
      </c>
      <c r="E20" s="272">
        <v>6</v>
      </c>
      <c r="F20" s="272">
        <v>6</v>
      </c>
      <c r="G20" s="281">
        <v>6</v>
      </c>
    </row>
    <row r="21" spans="1:8" ht="24" x14ac:dyDescent="0.25">
      <c r="A21" s="280" t="s">
        <v>121</v>
      </c>
      <c r="B21" s="52" t="s">
        <v>114</v>
      </c>
      <c r="C21" s="272">
        <v>5.0000000000000001E-3</v>
      </c>
      <c r="D21" s="272">
        <v>1.0999999999999999E-2</v>
      </c>
      <c r="E21" s="272">
        <v>1.0999999999999999E-2</v>
      </c>
      <c r="F21" s="272">
        <v>1.2999999999999999E-2</v>
      </c>
      <c r="G21" s="370">
        <v>0</v>
      </c>
      <c r="H21" s="372" t="s">
        <v>2409</v>
      </c>
    </row>
    <row r="22" spans="1:8" x14ac:dyDescent="0.25">
      <c r="A22" s="280" t="s">
        <v>122</v>
      </c>
      <c r="B22" s="52" t="s">
        <v>114</v>
      </c>
      <c r="C22" s="272">
        <v>2E-3</v>
      </c>
      <c r="D22" s="272">
        <v>2E-3</v>
      </c>
      <c r="E22" s="272">
        <v>3.0000000000000001E-3</v>
      </c>
      <c r="F22" s="272">
        <v>3.0000000000000001E-3</v>
      </c>
      <c r="G22" s="281">
        <f>G23+G24</f>
        <v>4.0000000000000001E-3</v>
      </c>
    </row>
    <row r="23" spans="1:8" x14ac:dyDescent="0.25">
      <c r="A23" s="280" t="s">
        <v>123</v>
      </c>
      <c r="B23" s="52" t="s">
        <v>114</v>
      </c>
      <c r="C23" s="272">
        <v>2E-3</v>
      </c>
      <c r="D23" s="272">
        <v>2E-3</v>
      </c>
      <c r="E23" s="272">
        <v>3.0000000000000001E-3</v>
      </c>
      <c r="F23" s="272">
        <v>3.0000000000000001E-3</v>
      </c>
      <c r="G23" s="281">
        <v>4.0000000000000001E-3</v>
      </c>
    </row>
    <row r="24" spans="1:8" x14ac:dyDescent="0.25">
      <c r="A24" s="280" t="s">
        <v>124</v>
      </c>
      <c r="B24" s="52" t="s">
        <v>114</v>
      </c>
      <c r="C24" s="272">
        <v>0</v>
      </c>
      <c r="D24" s="272">
        <v>0</v>
      </c>
      <c r="E24" s="272">
        <v>0</v>
      </c>
      <c r="F24" s="272">
        <v>0</v>
      </c>
      <c r="G24" s="281">
        <v>0</v>
      </c>
    </row>
    <row r="25" spans="1:8" ht="36" x14ac:dyDescent="0.25">
      <c r="A25" s="280" t="s">
        <v>2182</v>
      </c>
      <c r="B25" s="52" t="s">
        <v>114</v>
      </c>
      <c r="C25" s="272">
        <v>0.13700000000000001</v>
      </c>
      <c r="D25" s="272">
        <v>0.17100000000000001</v>
      </c>
      <c r="E25" s="272">
        <v>0.126</v>
      </c>
      <c r="F25" s="272">
        <v>0.159</v>
      </c>
      <c r="G25" s="281">
        <v>0.13400000000000001</v>
      </c>
    </row>
    <row r="26" spans="1:8" ht="24" x14ac:dyDescent="0.25">
      <c r="A26" s="280" t="s">
        <v>126</v>
      </c>
      <c r="B26" s="52" t="s">
        <v>114</v>
      </c>
      <c r="C26" s="272">
        <v>0</v>
      </c>
      <c r="D26" s="272">
        <v>0</v>
      </c>
      <c r="E26" s="272">
        <v>0</v>
      </c>
      <c r="F26" s="272">
        <v>0</v>
      </c>
      <c r="G26" s="281">
        <v>0</v>
      </c>
    </row>
    <row r="27" spans="1:8" x14ac:dyDescent="0.25">
      <c r="A27" s="280" t="s">
        <v>127</v>
      </c>
      <c r="B27" s="52" t="s">
        <v>114</v>
      </c>
      <c r="C27" s="272">
        <v>-0.14199999999999999</v>
      </c>
      <c r="D27" s="272">
        <v>-0.182</v>
      </c>
      <c r="E27" s="272">
        <v>-0.13700000000000001</v>
      </c>
      <c r="F27" s="272">
        <v>-0.17199999999999999</v>
      </c>
      <c r="G27" s="281">
        <v>0</v>
      </c>
    </row>
    <row r="28" spans="1:8" x14ac:dyDescent="0.25">
      <c r="A28" s="280" t="s">
        <v>128</v>
      </c>
      <c r="B28" s="52" t="s">
        <v>129</v>
      </c>
      <c r="C28" s="282">
        <v>0</v>
      </c>
      <c r="D28" s="282">
        <v>0</v>
      </c>
      <c r="E28" s="282">
        <v>0</v>
      </c>
      <c r="F28" s="282">
        <v>0</v>
      </c>
      <c r="G28" s="282">
        <v>0</v>
      </c>
    </row>
    <row r="29" spans="1:8" ht="15.6" customHeight="1" x14ac:dyDescent="0.25">
      <c r="A29" s="409" t="s">
        <v>2184</v>
      </c>
      <c r="B29" s="409"/>
      <c r="C29" s="409"/>
      <c r="D29" s="409"/>
      <c r="E29" s="409"/>
      <c r="F29" s="409"/>
      <c r="G29" s="409"/>
    </row>
    <row r="30" spans="1:8" x14ac:dyDescent="0.25">
      <c r="A30" s="280" t="s">
        <v>113</v>
      </c>
      <c r="B30" s="52" t="s">
        <v>114</v>
      </c>
      <c r="C30" s="272">
        <v>3</v>
      </c>
      <c r="D30" s="272">
        <v>3</v>
      </c>
      <c r="E30" s="272">
        <v>3</v>
      </c>
      <c r="F30" s="272">
        <v>3</v>
      </c>
      <c r="G30" s="281">
        <v>3</v>
      </c>
    </row>
    <row r="31" spans="1:8" x14ac:dyDescent="0.25">
      <c r="A31" s="280" t="s">
        <v>116</v>
      </c>
      <c r="B31" s="52" t="s">
        <v>117</v>
      </c>
      <c r="C31" s="272">
        <v>9</v>
      </c>
      <c r="D31" s="272">
        <v>10</v>
      </c>
      <c r="E31" s="272">
        <v>11</v>
      </c>
      <c r="F31" s="272">
        <v>12</v>
      </c>
      <c r="G31" s="281">
        <v>13</v>
      </c>
    </row>
    <row r="32" spans="1:8" x14ac:dyDescent="0.25">
      <c r="A32" s="280" t="s">
        <v>118</v>
      </c>
      <c r="B32" s="52" t="s">
        <v>119</v>
      </c>
      <c r="C32" s="272">
        <v>0</v>
      </c>
      <c r="D32" s="272">
        <v>0</v>
      </c>
      <c r="E32" s="272">
        <v>0</v>
      </c>
      <c r="F32" s="272">
        <v>0</v>
      </c>
      <c r="G32" s="281">
        <v>0</v>
      </c>
    </row>
    <row r="33" spans="1:8" x14ac:dyDescent="0.25">
      <c r="A33" s="280" t="s">
        <v>120</v>
      </c>
      <c r="B33" s="52" t="s">
        <v>2181</v>
      </c>
      <c r="C33" s="272">
        <v>0</v>
      </c>
      <c r="D33" s="272">
        <v>0</v>
      </c>
      <c r="E33" s="272">
        <v>0</v>
      </c>
      <c r="F33" s="272">
        <v>0</v>
      </c>
      <c r="G33" s="281">
        <v>0</v>
      </c>
    </row>
    <row r="34" spans="1:8" ht="24" x14ac:dyDescent="0.25">
      <c r="A34" s="280" t="s">
        <v>121</v>
      </c>
      <c r="B34" s="52" t="s">
        <v>114</v>
      </c>
      <c r="C34" s="272">
        <v>1.0999999999999999E-2</v>
      </c>
      <c r="D34" s="272">
        <v>1.7000000000000001E-2</v>
      </c>
      <c r="E34" s="272">
        <v>1.7000000000000001E-2</v>
      </c>
      <c r="F34" s="272">
        <v>3.0000000000000001E-3</v>
      </c>
      <c r="G34" s="370">
        <v>2.3E-2</v>
      </c>
      <c r="H34" s="372" t="s">
        <v>2408</v>
      </c>
    </row>
    <row r="35" spans="1:8" x14ac:dyDescent="0.25">
      <c r="A35" s="280" t="s">
        <v>122</v>
      </c>
      <c r="B35" s="52" t="s">
        <v>114</v>
      </c>
      <c r="C35" s="272">
        <v>2E-3</v>
      </c>
      <c r="D35" s="272">
        <v>2E-3</v>
      </c>
      <c r="E35" s="272">
        <v>4.0000000000000001E-3</v>
      </c>
      <c r="F35" s="272">
        <v>2E-3</v>
      </c>
      <c r="G35" s="281">
        <f>G36+G37</f>
        <v>1E-3</v>
      </c>
    </row>
    <row r="36" spans="1:8" x14ac:dyDescent="0.25">
      <c r="A36" s="280" t="s">
        <v>123</v>
      </c>
      <c r="B36" s="52" t="s">
        <v>114</v>
      </c>
      <c r="C36" s="272">
        <v>2E-3</v>
      </c>
      <c r="D36" s="272">
        <v>2E-3</v>
      </c>
      <c r="E36" s="272">
        <v>3.0000000000000001E-3</v>
      </c>
      <c r="F36" s="272">
        <v>1E-3</v>
      </c>
      <c r="G36" s="281">
        <v>1E-3</v>
      </c>
    </row>
    <row r="37" spans="1:8" x14ac:dyDescent="0.25">
      <c r="A37" s="280" t="s">
        <v>124</v>
      </c>
      <c r="B37" s="52" t="s">
        <v>114</v>
      </c>
      <c r="C37" s="272">
        <v>0</v>
      </c>
      <c r="D37" s="272">
        <v>0</v>
      </c>
      <c r="E37" s="272">
        <v>1E-3</v>
      </c>
      <c r="F37" s="272">
        <v>1E-3</v>
      </c>
      <c r="G37" s="281">
        <v>0</v>
      </c>
    </row>
    <row r="38" spans="1:8" ht="36" x14ac:dyDescent="0.25">
      <c r="A38" s="280" t="s">
        <v>2182</v>
      </c>
      <c r="B38" s="52" t="s">
        <v>114</v>
      </c>
      <c r="C38" s="272">
        <v>0.13100000000000001</v>
      </c>
      <c r="D38" s="272">
        <v>9.5000000000000001E-2</v>
      </c>
      <c r="E38" s="272">
        <v>0.1</v>
      </c>
      <c r="F38" s="272">
        <v>0.10100000000000001</v>
      </c>
      <c r="G38" s="281">
        <v>0.11700000000000001</v>
      </c>
    </row>
    <row r="39" spans="1:8" ht="24" x14ac:dyDescent="0.25">
      <c r="A39" s="280" t="s">
        <v>126</v>
      </c>
      <c r="B39" s="52" t="s">
        <v>114</v>
      </c>
      <c r="C39" s="272">
        <v>0</v>
      </c>
      <c r="D39" s="272">
        <v>0</v>
      </c>
      <c r="E39" s="272">
        <v>0</v>
      </c>
      <c r="F39" s="272">
        <v>0</v>
      </c>
      <c r="G39" s="281">
        <v>0</v>
      </c>
    </row>
    <row r="40" spans="1:8" x14ac:dyDescent="0.25">
      <c r="A40" s="280" t="s">
        <v>127</v>
      </c>
      <c r="B40" s="52" t="s">
        <v>114</v>
      </c>
      <c r="C40" s="272">
        <v>2.8580000000000001</v>
      </c>
      <c r="D40" s="272">
        <v>2.8879999999999999</v>
      </c>
      <c r="E40" s="272">
        <v>2.883</v>
      </c>
      <c r="F40" s="272">
        <v>2.8959999999999999</v>
      </c>
      <c r="G40" s="281">
        <f>G30-G35-G38</f>
        <v>2.8820000000000001</v>
      </c>
    </row>
    <row r="41" spans="1:8" x14ac:dyDescent="0.25">
      <c r="A41" s="280" t="s">
        <v>128</v>
      </c>
      <c r="B41" s="52" t="s">
        <v>129</v>
      </c>
      <c r="C41" s="282">
        <v>0.95299999999999996</v>
      </c>
      <c r="D41" s="282">
        <v>0.96299999999999997</v>
      </c>
      <c r="E41" s="282">
        <v>0.96099999999999997</v>
      </c>
      <c r="F41" s="282">
        <v>0.96499999999999997</v>
      </c>
      <c r="G41" s="282">
        <f>G40/G30</f>
        <v>0.96066666666666667</v>
      </c>
    </row>
    <row r="42" spans="1:8" ht="15.6" customHeight="1" x14ac:dyDescent="0.25">
      <c r="A42" s="409" t="s">
        <v>2185</v>
      </c>
      <c r="B42" s="409"/>
      <c r="C42" s="409"/>
      <c r="D42" s="409"/>
      <c r="E42" s="409"/>
      <c r="F42" s="409"/>
      <c r="G42" s="409"/>
    </row>
    <row r="43" spans="1:8" x14ac:dyDescent="0.25">
      <c r="A43" s="280" t="s">
        <v>113</v>
      </c>
      <c r="B43" s="52" t="s">
        <v>114</v>
      </c>
      <c r="C43" s="272">
        <v>0</v>
      </c>
      <c r="D43" s="272">
        <v>0</v>
      </c>
      <c r="E43" s="272">
        <v>0</v>
      </c>
      <c r="F43" s="272">
        <v>0</v>
      </c>
      <c r="G43" s="281">
        <v>0</v>
      </c>
    </row>
    <row r="44" spans="1:8" x14ac:dyDescent="0.25">
      <c r="A44" s="280" t="s">
        <v>116</v>
      </c>
      <c r="B44" s="52" t="s">
        <v>117</v>
      </c>
      <c r="C44" s="272">
        <v>0</v>
      </c>
      <c r="D44" s="272">
        <v>0</v>
      </c>
      <c r="E44" s="272">
        <v>0</v>
      </c>
      <c r="F44" s="272">
        <v>0</v>
      </c>
      <c r="G44" s="281">
        <v>0</v>
      </c>
    </row>
    <row r="45" spans="1:8" x14ac:dyDescent="0.25">
      <c r="A45" s="280" t="s">
        <v>118</v>
      </c>
      <c r="B45" s="52" t="s">
        <v>119</v>
      </c>
      <c r="C45" s="272">
        <v>2</v>
      </c>
      <c r="D45" s="272">
        <v>2</v>
      </c>
      <c r="E45" s="272">
        <v>2</v>
      </c>
      <c r="F45" s="272">
        <v>2</v>
      </c>
      <c r="G45" s="281">
        <v>2</v>
      </c>
    </row>
    <row r="46" spans="1:8" x14ac:dyDescent="0.25">
      <c r="A46" s="280" t="s">
        <v>120</v>
      </c>
      <c r="B46" s="52" t="s">
        <v>2181</v>
      </c>
      <c r="C46" s="272">
        <v>20</v>
      </c>
      <c r="D46" s="272">
        <v>20</v>
      </c>
      <c r="E46" s="272">
        <v>20</v>
      </c>
      <c r="F46" s="272">
        <v>20</v>
      </c>
      <c r="G46" s="281">
        <v>20</v>
      </c>
    </row>
    <row r="47" spans="1:8" ht="24" x14ac:dyDescent="0.25">
      <c r="A47" s="280" t="s">
        <v>121</v>
      </c>
      <c r="B47" s="52" t="s">
        <v>114</v>
      </c>
      <c r="C47" s="272">
        <v>9.1999999999999998E-2</v>
      </c>
      <c r="D47" s="272">
        <v>6.3E-2</v>
      </c>
      <c r="E47" s="272">
        <v>4.1000000000000002E-2</v>
      </c>
      <c r="F47" s="272">
        <v>5.0999999999999997E-2</v>
      </c>
      <c r="G47" s="370">
        <v>0.13700000000000001</v>
      </c>
      <c r="H47" s="372" t="s">
        <v>2408</v>
      </c>
    </row>
    <row r="48" spans="1:8" x14ac:dyDescent="0.25">
      <c r="A48" s="280" t="s">
        <v>122</v>
      </c>
      <c r="B48" s="52" t="s">
        <v>114</v>
      </c>
      <c r="C48" s="272">
        <v>5.3999999999999999E-2</v>
      </c>
      <c r="D48" s="272">
        <v>5.8000000000000003E-2</v>
      </c>
      <c r="E48" s="272">
        <v>3.4000000000000002E-2</v>
      </c>
      <c r="F48" s="272">
        <v>5.7000000000000002E-2</v>
      </c>
      <c r="G48" s="281">
        <f>G49+G50</f>
        <v>0.17599999999999999</v>
      </c>
    </row>
    <row r="49" spans="1:8" x14ac:dyDescent="0.25">
      <c r="A49" s="280" t="s">
        <v>123</v>
      </c>
      <c r="B49" s="52" t="s">
        <v>114</v>
      </c>
      <c r="C49" s="272">
        <v>0.05</v>
      </c>
      <c r="D49" s="272">
        <v>4.7E-2</v>
      </c>
      <c r="E49" s="272">
        <v>3.4000000000000002E-2</v>
      </c>
      <c r="F49" s="272">
        <v>5.1999999999999998E-2</v>
      </c>
      <c r="G49" s="281">
        <v>4.7E-2</v>
      </c>
    </row>
    <row r="50" spans="1:8" x14ac:dyDescent="0.25">
      <c r="A50" s="280" t="s">
        <v>124</v>
      </c>
      <c r="B50" s="52" t="s">
        <v>114</v>
      </c>
      <c r="C50" s="272">
        <v>4.0000000000000001E-3</v>
      </c>
      <c r="D50" s="272">
        <v>1.0999999999999999E-2</v>
      </c>
      <c r="E50" s="272">
        <v>1E-3</v>
      </c>
      <c r="F50" s="272">
        <v>5.0000000000000001E-3</v>
      </c>
      <c r="G50" s="281">
        <v>0.129</v>
      </c>
    </row>
    <row r="51" spans="1:8" ht="36" x14ac:dyDescent="0.25">
      <c r="A51" s="280" t="s">
        <v>2182</v>
      </c>
      <c r="B51" s="52" t="s">
        <v>114</v>
      </c>
      <c r="C51" s="272">
        <v>0.35199999999999998</v>
      </c>
      <c r="D51" s="272">
        <v>0.34599999999999997</v>
      </c>
      <c r="E51" s="272">
        <v>0.32</v>
      </c>
      <c r="F51" s="272">
        <v>0.34</v>
      </c>
      <c r="G51" s="281">
        <v>0.35599999999999998</v>
      </c>
    </row>
    <row r="52" spans="1:8" ht="24" x14ac:dyDescent="0.25">
      <c r="A52" s="280" t="s">
        <v>126</v>
      </c>
      <c r="B52" s="52" t="s">
        <v>114</v>
      </c>
      <c r="C52" s="272">
        <v>0</v>
      </c>
      <c r="D52" s="272">
        <v>0</v>
      </c>
      <c r="E52" s="272">
        <v>0</v>
      </c>
      <c r="F52" s="272">
        <v>0</v>
      </c>
      <c r="G52" s="281">
        <v>0</v>
      </c>
    </row>
    <row r="53" spans="1:8" x14ac:dyDescent="0.25">
      <c r="A53" s="280" t="s">
        <v>127</v>
      </c>
      <c r="B53" s="52" t="s">
        <v>114</v>
      </c>
      <c r="C53" s="272">
        <v>-0.44400000000000001</v>
      </c>
      <c r="D53" s="272">
        <v>-0.40899999999999997</v>
      </c>
      <c r="E53" s="272">
        <v>-0.36199999999999999</v>
      </c>
      <c r="F53" s="272">
        <v>-0.39100000000000001</v>
      </c>
      <c r="G53" s="281">
        <v>0</v>
      </c>
    </row>
    <row r="54" spans="1:8" x14ac:dyDescent="0.25">
      <c r="A54" s="280" t="s">
        <v>128</v>
      </c>
      <c r="B54" s="52" t="s">
        <v>129</v>
      </c>
      <c r="C54" s="282">
        <v>0</v>
      </c>
      <c r="D54" s="282">
        <v>0</v>
      </c>
      <c r="E54" s="282">
        <v>0</v>
      </c>
      <c r="F54" s="282">
        <v>0</v>
      </c>
      <c r="G54" s="282">
        <v>0</v>
      </c>
    </row>
    <row r="55" spans="1:8" ht="15.6" customHeight="1" x14ac:dyDescent="0.25">
      <c r="A55" s="409" t="s">
        <v>2186</v>
      </c>
      <c r="B55" s="409"/>
      <c r="C55" s="409"/>
      <c r="D55" s="409"/>
      <c r="E55" s="409"/>
      <c r="F55" s="409"/>
      <c r="G55" s="409"/>
    </row>
    <row r="56" spans="1:8" x14ac:dyDescent="0.25">
      <c r="A56" s="280" t="s">
        <v>113</v>
      </c>
      <c r="B56" s="52" t="s">
        <v>114</v>
      </c>
      <c r="C56" s="272">
        <v>5.85</v>
      </c>
      <c r="D56" s="272">
        <v>5.85</v>
      </c>
      <c r="E56" s="272">
        <v>5.85</v>
      </c>
      <c r="F56" s="272">
        <v>5.85</v>
      </c>
      <c r="G56" s="281">
        <v>1.8</v>
      </c>
    </row>
    <row r="57" spans="1:8" x14ac:dyDescent="0.25">
      <c r="A57" s="280" t="s">
        <v>116</v>
      </c>
      <c r="B57" s="52" t="s">
        <v>117</v>
      </c>
      <c r="C57" s="272">
        <v>39</v>
      </c>
      <c r="D57" s="272">
        <v>40</v>
      </c>
      <c r="E57" s="272">
        <v>41</v>
      </c>
      <c r="F57" s="272">
        <v>42</v>
      </c>
      <c r="G57" s="281">
        <v>3</v>
      </c>
    </row>
    <row r="58" spans="1:8" x14ac:dyDescent="0.25">
      <c r="A58" s="280" t="s">
        <v>118</v>
      </c>
      <c r="B58" s="52" t="s">
        <v>119</v>
      </c>
      <c r="C58" s="272">
        <v>0</v>
      </c>
      <c r="D58" s="272">
        <v>0</v>
      </c>
      <c r="E58" s="272">
        <v>0</v>
      </c>
      <c r="F58" s="272">
        <v>0</v>
      </c>
      <c r="G58" s="281">
        <v>0</v>
      </c>
    </row>
    <row r="59" spans="1:8" x14ac:dyDescent="0.25">
      <c r="A59" s="280" t="s">
        <v>120</v>
      </c>
      <c r="B59" s="52" t="s">
        <v>2181</v>
      </c>
      <c r="C59" s="272">
        <v>0</v>
      </c>
      <c r="D59" s="272">
        <v>0</v>
      </c>
      <c r="E59" s="272">
        <v>0</v>
      </c>
      <c r="F59" s="272">
        <v>0</v>
      </c>
      <c r="G59" s="281">
        <v>0</v>
      </c>
    </row>
    <row r="60" spans="1:8" ht="24" x14ac:dyDescent="0.25">
      <c r="A60" s="280" t="s">
        <v>121</v>
      </c>
      <c r="B60" s="52" t="s">
        <v>114</v>
      </c>
      <c r="C60" s="272">
        <v>1.0999999999999999E-2</v>
      </c>
      <c r="D60" s="272">
        <v>8.9999999999999993E-3</v>
      </c>
      <c r="E60" s="272">
        <v>6.0000000000000001E-3</v>
      </c>
      <c r="F60" s="272">
        <v>0.01</v>
      </c>
      <c r="G60" s="370">
        <v>0.123</v>
      </c>
      <c r="H60" s="372"/>
    </row>
    <row r="61" spans="1:8" x14ac:dyDescent="0.25">
      <c r="A61" s="280" t="s">
        <v>122</v>
      </c>
      <c r="B61" s="52" t="s">
        <v>114</v>
      </c>
      <c r="C61" s="272">
        <v>1E-3</v>
      </c>
      <c r="D61" s="272">
        <v>1E-3</v>
      </c>
      <c r="E61" s="272">
        <v>1E-3</v>
      </c>
      <c r="F61" s="272">
        <v>5.0000000000000001E-3</v>
      </c>
      <c r="G61" s="281">
        <f>G62+G63</f>
        <v>8.0000000000000002E-3</v>
      </c>
    </row>
    <row r="62" spans="1:8" x14ac:dyDescent="0.25">
      <c r="A62" s="280" t="s">
        <v>123</v>
      </c>
      <c r="B62" s="52" t="s">
        <v>114</v>
      </c>
      <c r="C62" s="272">
        <v>1E-3</v>
      </c>
      <c r="D62" s="272">
        <v>1E-3</v>
      </c>
      <c r="E62" s="272">
        <v>1E-3</v>
      </c>
      <c r="F62" s="272">
        <v>5.0000000000000001E-3</v>
      </c>
      <c r="G62" s="281">
        <v>8.0000000000000002E-3</v>
      </c>
    </row>
    <row r="63" spans="1:8" x14ac:dyDescent="0.25">
      <c r="A63" s="280" t="s">
        <v>124</v>
      </c>
      <c r="B63" s="52" t="s">
        <v>114</v>
      </c>
      <c r="C63" s="272">
        <v>0</v>
      </c>
      <c r="D63" s="272">
        <v>0</v>
      </c>
      <c r="E63" s="272">
        <v>0</v>
      </c>
      <c r="F63" s="272">
        <v>0</v>
      </c>
      <c r="G63" s="281">
        <v>0</v>
      </c>
    </row>
    <row r="64" spans="1:8" ht="36" x14ac:dyDescent="0.25">
      <c r="A64" s="280" t="s">
        <v>2182</v>
      </c>
      <c r="B64" s="52" t="s">
        <v>114</v>
      </c>
      <c r="C64" s="272">
        <v>2E-3</v>
      </c>
      <c r="D64" s="272">
        <v>1E-3</v>
      </c>
      <c r="E64" s="272">
        <v>1E-3</v>
      </c>
      <c r="F64" s="272">
        <v>0</v>
      </c>
      <c r="G64" s="281">
        <v>0</v>
      </c>
      <c r="H64" t="s">
        <v>2384</v>
      </c>
    </row>
    <row r="65" spans="1:8" ht="24" x14ac:dyDescent="0.25">
      <c r="A65" s="280" t="s">
        <v>126</v>
      </c>
      <c r="B65" s="52" t="s">
        <v>114</v>
      </c>
      <c r="C65" s="272">
        <v>0</v>
      </c>
      <c r="D65" s="272">
        <v>0</v>
      </c>
      <c r="E65" s="272">
        <v>0</v>
      </c>
      <c r="F65" s="272">
        <v>0</v>
      </c>
      <c r="G65" s="281">
        <v>0</v>
      </c>
    </row>
    <row r="66" spans="1:8" x14ac:dyDescent="0.25">
      <c r="A66" s="280" t="s">
        <v>127</v>
      </c>
      <c r="B66" s="52" t="s">
        <v>114</v>
      </c>
      <c r="C66" s="272">
        <v>5.8380000000000001</v>
      </c>
      <c r="D66" s="272">
        <v>5.8410000000000002</v>
      </c>
      <c r="E66" s="272">
        <v>5.843</v>
      </c>
      <c r="F66" s="272">
        <v>5.8390000000000004</v>
      </c>
      <c r="G66" s="281">
        <f>G56-G61</f>
        <v>1.792</v>
      </c>
    </row>
    <row r="67" spans="1:8" x14ac:dyDescent="0.25">
      <c r="A67" s="280" t="s">
        <v>128</v>
      </c>
      <c r="B67" s="52" t="s">
        <v>129</v>
      </c>
      <c r="C67" s="282">
        <v>0.998</v>
      </c>
      <c r="D67" s="282">
        <v>0.998</v>
      </c>
      <c r="E67" s="282">
        <v>0.999</v>
      </c>
      <c r="F67" s="282">
        <v>0.998</v>
      </c>
      <c r="G67" s="282">
        <f>G66/G56</f>
        <v>0.99555555555555553</v>
      </c>
    </row>
    <row r="68" spans="1:8" ht="15.6" customHeight="1" x14ac:dyDescent="0.25">
      <c r="A68" s="409" t="s">
        <v>2187</v>
      </c>
      <c r="B68" s="409"/>
      <c r="C68" s="409"/>
      <c r="D68" s="409"/>
      <c r="E68" s="409"/>
      <c r="F68" s="409"/>
      <c r="G68" s="409"/>
    </row>
    <row r="69" spans="1:8" x14ac:dyDescent="0.25">
      <c r="A69" s="280" t="s">
        <v>113</v>
      </c>
      <c r="B69" s="52" t="s">
        <v>114</v>
      </c>
      <c r="C69" s="272">
        <v>30</v>
      </c>
      <c r="D69" s="272">
        <v>30</v>
      </c>
      <c r="E69" s="272">
        <v>30</v>
      </c>
      <c r="F69" s="272">
        <v>30</v>
      </c>
      <c r="G69" s="281">
        <v>30</v>
      </c>
    </row>
    <row r="70" spans="1:8" x14ac:dyDescent="0.25">
      <c r="A70" s="280" t="s">
        <v>116</v>
      </c>
      <c r="B70" s="52" t="s">
        <v>117</v>
      </c>
      <c r="C70" s="272">
        <v>25</v>
      </c>
      <c r="D70" s="272">
        <v>26</v>
      </c>
      <c r="E70" s="272">
        <v>27</v>
      </c>
      <c r="F70" s="272">
        <v>28</v>
      </c>
      <c r="G70" s="281">
        <v>29</v>
      </c>
    </row>
    <row r="71" spans="1:8" x14ac:dyDescent="0.25">
      <c r="A71" s="280" t="s">
        <v>118</v>
      </c>
      <c r="B71" s="52" t="s">
        <v>119</v>
      </c>
      <c r="C71" s="272">
        <v>2</v>
      </c>
      <c r="D71" s="272">
        <v>2</v>
      </c>
      <c r="E71" s="272">
        <v>2</v>
      </c>
      <c r="F71" s="272">
        <v>2</v>
      </c>
      <c r="G71" s="368">
        <v>2</v>
      </c>
    </row>
    <row r="72" spans="1:8" x14ac:dyDescent="0.25">
      <c r="A72" s="280" t="s">
        <v>120</v>
      </c>
      <c r="B72" s="52" t="s">
        <v>2181</v>
      </c>
      <c r="C72" s="272">
        <v>100</v>
      </c>
      <c r="D72" s="272">
        <v>100</v>
      </c>
      <c r="E72" s="272">
        <v>100</v>
      </c>
      <c r="F72" s="272">
        <v>100</v>
      </c>
      <c r="G72" s="368">
        <v>100</v>
      </c>
    </row>
    <row r="73" spans="1:8" ht="24" x14ac:dyDescent="0.25">
      <c r="A73" s="280" t="s">
        <v>121</v>
      </c>
      <c r="B73" s="52" t="s">
        <v>114</v>
      </c>
      <c r="C73" s="272">
        <v>0.18</v>
      </c>
      <c r="D73" s="272">
        <v>0.21199999999999999</v>
      </c>
      <c r="E73" s="272">
        <v>0.127</v>
      </c>
      <c r="F73" s="272">
        <v>0.107</v>
      </c>
      <c r="G73" s="370">
        <v>0.20499999999999999</v>
      </c>
      <c r="H73" s="372"/>
    </row>
    <row r="74" spans="1:8" x14ac:dyDescent="0.25">
      <c r="A74" s="280" t="s">
        <v>122</v>
      </c>
      <c r="B74" s="52" t="s">
        <v>114</v>
      </c>
      <c r="C74" s="272">
        <v>0.04</v>
      </c>
      <c r="D74" s="272">
        <v>0.04</v>
      </c>
      <c r="E74" s="272">
        <v>3.9E-2</v>
      </c>
      <c r="F74" s="272">
        <v>0.04</v>
      </c>
      <c r="G74" s="281">
        <f>G75+G76</f>
        <v>3.9E-2</v>
      </c>
    </row>
    <row r="75" spans="1:8" x14ac:dyDescent="0.25">
      <c r="A75" s="280" t="s">
        <v>123</v>
      </c>
      <c r="B75" s="52" t="s">
        <v>114</v>
      </c>
      <c r="C75" s="272">
        <v>0.04</v>
      </c>
      <c r="D75" s="272">
        <v>0.04</v>
      </c>
      <c r="E75" s="272">
        <v>3.9E-2</v>
      </c>
      <c r="F75" s="272">
        <v>3.5999999999999997E-2</v>
      </c>
      <c r="G75" s="281">
        <v>3.9E-2</v>
      </c>
    </row>
    <row r="76" spans="1:8" x14ac:dyDescent="0.25">
      <c r="A76" s="280" t="s">
        <v>124</v>
      </c>
      <c r="B76" s="52" t="s">
        <v>114</v>
      </c>
      <c r="C76" s="272">
        <v>0</v>
      </c>
      <c r="D76" s="272">
        <v>0</v>
      </c>
      <c r="E76" s="272">
        <v>0</v>
      </c>
      <c r="F76" s="272">
        <v>3.0000000000000001E-3</v>
      </c>
      <c r="G76" s="281">
        <v>0</v>
      </c>
    </row>
    <row r="77" spans="1:8" ht="36" x14ac:dyDescent="0.25">
      <c r="A77" s="280" t="s">
        <v>2182</v>
      </c>
      <c r="B77" s="52" t="s">
        <v>114</v>
      </c>
      <c r="C77" s="272">
        <v>2.286</v>
      </c>
      <c r="D77" s="272">
        <v>2.0139999999999998</v>
      </c>
      <c r="E77" s="272">
        <v>2.1659999999999999</v>
      </c>
      <c r="F77" s="272">
        <v>2.14</v>
      </c>
      <c r="G77" s="281">
        <v>2.1779999999999999</v>
      </c>
    </row>
    <row r="78" spans="1:8" ht="24" x14ac:dyDescent="0.25">
      <c r="A78" s="280" t="s">
        <v>126</v>
      </c>
      <c r="B78" s="52" t="s">
        <v>114</v>
      </c>
      <c r="C78" s="272">
        <v>0</v>
      </c>
      <c r="D78" s="272">
        <v>0</v>
      </c>
      <c r="E78" s="272">
        <v>0</v>
      </c>
      <c r="F78" s="272">
        <v>0</v>
      </c>
      <c r="G78" s="281">
        <v>0</v>
      </c>
    </row>
    <row r="79" spans="1:8" x14ac:dyDescent="0.25">
      <c r="A79" s="280" t="s">
        <v>127</v>
      </c>
      <c r="B79" s="52" t="s">
        <v>114</v>
      </c>
      <c r="C79" s="272">
        <v>27.533999999999999</v>
      </c>
      <c r="D79" s="272">
        <v>27.774000000000001</v>
      </c>
      <c r="E79" s="272">
        <v>27.707999999999998</v>
      </c>
      <c r="F79" s="272">
        <v>27.751999999999999</v>
      </c>
      <c r="G79" s="281">
        <f>G69-G74-G77</f>
        <v>27.782999999999998</v>
      </c>
    </row>
    <row r="80" spans="1:8" x14ac:dyDescent="0.25">
      <c r="A80" s="280" t="s">
        <v>128</v>
      </c>
      <c r="B80" s="52" t="s">
        <v>129</v>
      </c>
      <c r="C80" s="282">
        <v>0.91800000000000004</v>
      </c>
      <c r="D80" s="282">
        <v>0.92600000000000005</v>
      </c>
      <c r="E80" s="282">
        <v>0.92400000000000004</v>
      </c>
      <c r="F80" s="282">
        <v>0.92500000000000004</v>
      </c>
      <c r="G80" s="282">
        <f>G79/G69</f>
        <v>0.92609999999999992</v>
      </c>
    </row>
    <row r="81" spans="1:8" ht="15.6" customHeight="1" x14ac:dyDescent="0.25">
      <c r="A81" s="409" t="s">
        <v>2188</v>
      </c>
      <c r="B81" s="409"/>
      <c r="C81" s="409"/>
      <c r="D81" s="409"/>
      <c r="E81" s="409"/>
      <c r="F81" s="409"/>
      <c r="G81" s="409"/>
    </row>
    <row r="82" spans="1:8" x14ac:dyDescent="0.25">
      <c r="A82" s="280" t="s">
        <v>113</v>
      </c>
      <c r="B82" s="52" t="s">
        <v>114</v>
      </c>
      <c r="C82" s="272">
        <v>12</v>
      </c>
      <c r="D82" s="272">
        <v>12</v>
      </c>
      <c r="E82" s="272">
        <v>12</v>
      </c>
      <c r="F82" s="272">
        <v>12</v>
      </c>
      <c r="G82" s="281">
        <v>12</v>
      </c>
    </row>
    <row r="83" spans="1:8" x14ac:dyDescent="0.25">
      <c r="A83" s="280" t="s">
        <v>116</v>
      </c>
      <c r="B83" s="52" t="s">
        <v>117</v>
      </c>
      <c r="C83" s="272">
        <v>21</v>
      </c>
      <c r="D83" s="272">
        <v>22</v>
      </c>
      <c r="E83" s="272">
        <v>23</v>
      </c>
      <c r="F83" s="272">
        <v>24</v>
      </c>
      <c r="G83" s="281">
        <v>25</v>
      </c>
    </row>
    <row r="84" spans="1:8" x14ac:dyDescent="0.25">
      <c r="A84" s="280" t="s">
        <v>118</v>
      </c>
      <c r="B84" s="52" t="s">
        <v>119</v>
      </c>
      <c r="C84" s="272">
        <v>0</v>
      </c>
      <c r="D84" s="272">
        <v>0</v>
      </c>
      <c r="E84" s="272">
        <v>0</v>
      </c>
      <c r="F84" s="272">
        <v>0</v>
      </c>
      <c r="G84" s="281">
        <v>0</v>
      </c>
    </row>
    <row r="85" spans="1:8" x14ac:dyDescent="0.25">
      <c r="A85" s="280" t="s">
        <v>120</v>
      </c>
      <c r="B85" s="52" t="s">
        <v>2181</v>
      </c>
      <c r="C85" s="272">
        <v>0</v>
      </c>
      <c r="D85" s="272">
        <v>0</v>
      </c>
      <c r="E85" s="272">
        <v>0</v>
      </c>
      <c r="F85" s="272">
        <v>0</v>
      </c>
      <c r="G85" s="281">
        <v>0</v>
      </c>
    </row>
    <row r="86" spans="1:8" ht="24" x14ac:dyDescent="0.25">
      <c r="A86" s="280" t="s">
        <v>121</v>
      </c>
      <c r="B86" s="52" t="s">
        <v>114</v>
      </c>
      <c r="C86" s="272">
        <v>1.363</v>
      </c>
      <c r="D86" s="272">
        <v>1.121</v>
      </c>
      <c r="E86" s="272">
        <v>1.226</v>
      </c>
      <c r="F86" s="272">
        <v>1.1559999999999999</v>
      </c>
      <c r="G86" s="370">
        <v>2.4009999999999998</v>
      </c>
      <c r="H86" s="372" t="s">
        <v>2408</v>
      </c>
    </row>
    <row r="87" spans="1:8" x14ac:dyDescent="0.25">
      <c r="A87" s="280" t="s">
        <v>122</v>
      </c>
      <c r="B87" s="52" t="s">
        <v>114</v>
      </c>
      <c r="C87" s="272">
        <v>1.2250000000000001</v>
      </c>
      <c r="D87" s="272">
        <v>0.98099999999999998</v>
      </c>
      <c r="E87" s="272">
        <v>1.087</v>
      </c>
      <c r="F87" s="272">
        <v>1.0549999999999999</v>
      </c>
      <c r="G87" s="281">
        <f>G88+G89</f>
        <v>1.9079999999999999</v>
      </c>
    </row>
    <row r="88" spans="1:8" x14ac:dyDescent="0.25">
      <c r="A88" s="280" t="s">
        <v>123</v>
      </c>
      <c r="B88" s="52" t="s">
        <v>114</v>
      </c>
      <c r="C88" s="272">
        <v>1.1890000000000001</v>
      </c>
      <c r="D88" s="272">
        <v>0.95099999999999996</v>
      </c>
      <c r="E88" s="272">
        <v>0.92800000000000005</v>
      </c>
      <c r="F88" s="272">
        <v>0.88800000000000001</v>
      </c>
      <c r="G88" s="281">
        <v>0.94799999999999995</v>
      </c>
    </row>
    <row r="89" spans="1:8" x14ac:dyDescent="0.25">
      <c r="A89" s="280" t="s">
        <v>124</v>
      </c>
      <c r="B89" s="52" t="s">
        <v>114</v>
      </c>
      <c r="C89" s="272">
        <v>3.5999999999999997E-2</v>
      </c>
      <c r="D89" s="272">
        <v>0.03</v>
      </c>
      <c r="E89" s="272">
        <v>0.159</v>
      </c>
      <c r="F89" s="272">
        <v>0.16800000000000001</v>
      </c>
      <c r="G89" s="281">
        <v>0.96</v>
      </c>
    </row>
    <row r="90" spans="1:8" ht="36" x14ac:dyDescent="0.25">
      <c r="A90" s="280" t="s">
        <v>2182</v>
      </c>
      <c r="B90" s="52" t="s">
        <v>114</v>
      </c>
      <c r="C90" s="272">
        <v>1.1439999999999999</v>
      </c>
      <c r="D90" s="272">
        <v>0.92</v>
      </c>
      <c r="E90" s="272">
        <v>1.276</v>
      </c>
      <c r="F90" s="272">
        <v>0.66600000000000004</v>
      </c>
      <c r="G90" s="281">
        <v>1.4890000000000001</v>
      </c>
      <c r="H90" t="s">
        <v>2384</v>
      </c>
    </row>
    <row r="91" spans="1:8" ht="24" x14ac:dyDescent="0.25">
      <c r="A91" s="280" t="s">
        <v>126</v>
      </c>
      <c r="B91" s="52" t="s">
        <v>114</v>
      </c>
      <c r="C91" s="272">
        <v>0</v>
      </c>
      <c r="D91" s="272">
        <v>0</v>
      </c>
      <c r="E91" s="272">
        <v>0</v>
      </c>
      <c r="F91" s="272">
        <v>0</v>
      </c>
      <c r="G91" s="281">
        <v>0</v>
      </c>
    </row>
    <row r="92" spans="1:8" x14ac:dyDescent="0.25">
      <c r="A92" s="280" t="s">
        <v>127</v>
      </c>
      <c r="B92" s="52" t="s">
        <v>114</v>
      </c>
      <c r="C92" s="272">
        <v>9.4920000000000009</v>
      </c>
      <c r="D92" s="272">
        <v>9.9600000000000009</v>
      </c>
      <c r="E92" s="272">
        <v>9.4979999999999993</v>
      </c>
      <c r="F92" s="272">
        <v>10.177</v>
      </c>
      <c r="G92" s="281">
        <f>G82-G87-G90</f>
        <v>8.6029999999999998</v>
      </c>
    </row>
    <row r="93" spans="1:8" x14ac:dyDescent="0.25">
      <c r="A93" s="280" t="s">
        <v>128</v>
      </c>
      <c r="B93" s="52" t="s">
        <v>129</v>
      </c>
      <c r="C93" s="282">
        <v>0.79100000000000004</v>
      </c>
      <c r="D93" s="282">
        <v>0.83</v>
      </c>
      <c r="E93" s="282">
        <v>0.79100000000000004</v>
      </c>
      <c r="F93" s="282">
        <v>0.84799999999999998</v>
      </c>
      <c r="G93" s="282">
        <f>G92/G82</f>
        <v>0.71691666666666665</v>
      </c>
    </row>
    <row r="94" spans="1:8" ht="15.6" customHeight="1" x14ac:dyDescent="0.25">
      <c r="A94" s="409" t="s">
        <v>2189</v>
      </c>
      <c r="B94" s="409"/>
      <c r="C94" s="409"/>
      <c r="D94" s="409"/>
      <c r="E94" s="409"/>
      <c r="F94" s="409"/>
      <c r="G94" s="409"/>
    </row>
    <row r="95" spans="1:8" x14ac:dyDescent="0.25">
      <c r="A95" s="280" t="s">
        <v>113</v>
      </c>
      <c r="B95" s="52" t="s">
        <v>114</v>
      </c>
      <c r="C95" s="272">
        <v>0</v>
      </c>
      <c r="D95" s="272">
        <v>0</v>
      </c>
      <c r="E95" s="272">
        <v>1.5</v>
      </c>
      <c r="F95" s="272">
        <v>1.5</v>
      </c>
      <c r="G95" s="281">
        <v>1.5</v>
      </c>
    </row>
    <row r="96" spans="1:8" x14ac:dyDescent="0.25">
      <c r="A96" s="280" t="s">
        <v>116</v>
      </c>
      <c r="B96" s="52" t="s">
        <v>117</v>
      </c>
      <c r="C96" s="272">
        <v>0</v>
      </c>
      <c r="D96" s="272">
        <v>0</v>
      </c>
      <c r="E96" s="272">
        <v>0</v>
      </c>
      <c r="F96" s="272">
        <v>1</v>
      </c>
      <c r="G96" s="281">
        <v>2</v>
      </c>
    </row>
    <row r="97" spans="1:8" x14ac:dyDescent="0.25">
      <c r="A97" s="280" t="s">
        <v>118</v>
      </c>
      <c r="B97" s="52" t="s">
        <v>119</v>
      </c>
      <c r="C97" s="272">
        <v>2</v>
      </c>
      <c r="D97" s="272">
        <v>2</v>
      </c>
      <c r="E97" s="272">
        <v>2</v>
      </c>
      <c r="F97" s="272">
        <v>2</v>
      </c>
      <c r="G97" s="281">
        <v>0</v>
      </c>
    </row>
    <row r="98" spans="1:8" x14ac:dyDescent="0.25">
      <c r="A98" s="280" t="s">
        <v>120</v>
      </c>
      <c r="B98" s="52" t="s">
        <v>2181</v>
      </c>
      <c r="C98" s="272">
        <v>20</v>
      </c>
      <c r="D98" s="272">
        <v>20</v>
      </c>
      <c r="E98" s="272">
        <v>20</v>
      </c>
      <c r="F98" s="272">
        <v>20</v>
      </c>
      <c r="G98" s="281">
        <v>0</v>
      </c>
    </row>
    <row r="99" spans="1:8" ht="24" x14ac:dyDescent="0.25">
      <c r="A99" s="280" t="s">
        <v>121</v>
      </c>
      <c r="B99" s="52" t="s">
        <v>114</v>
      </c>
      <c r="C99" s="272">
        <v>1.4999999999999999E-2</v>
      </c>
      <c r="D99" s="272">
        <v>0.02</v>
      </c>
      <c r="E99" s="272">
        <v>3.5999999999999997E-2</v>
      </c>
      <c r="F99" s="272">
        <v>1.6E-2</v>
      </c>
      <c r="G99" s="370">
        <v>7.5999999999999998E-2</v>
      </c>
      <c r="H99" s="372" t="s">
        <v>2408</v>
      </c>
    </row>
    <row r="100" spans="1:8" x14ac:dyDescent="0.25">
      <c r="A100" s="280" t="s">
        <v>122</v>
      </c>
      <c r="B100" s="52" t="s">
        <v>114</v>
      </c>
      <c r="C100" s="272">
        <v>1E-3</v>
      </c>
      <c r="D100" s="272">
        <v>3.0000000000000001E-3</v>
      </c>
      <c r="E100" s="272">
        <v>1.9E-2</v>
      </c>
      <c r="F100" s="272">
        <v>8.0000000000000002E-3</v>
      </c>
      <c r="G100" s="281">
        <f>G101+G102</f>
        <v>4.0000000000000001E-3</v>
      </c>
    </row>
    <row r="101" spans="1:8" x14ac:dyDescent="0.25">
      <c r="A101" s="280" t="s">
        <v>123</v>
      </c>
      <c r="B101" s="52" t="s">
        <v>114</v>
      </c>
      <c r="C101" s="272">
        <v>1E-3</v>
      </c>
      <c r="D101" s="272">
        <v>3.0000000000000001E-3</v>
      </c>
      <c r="E101" s="272">
        <v>1.9E-2</v>
      </c>
      <c r="F101" s="272">
        <v>8.0000000000000002E-3</v>
      </c>
      <c r="G101" s="281">
        <v>4.0000000000000001E-3</v>
      </c>
    </row>
    <row r="102" spans="1:8" x14ac:dyDescent="0.25">
      <c r="A102" s="280" t="s">
        <v>124</v>
      </c>
      <c r="B102" s="52" t="s">
        <v>114</v>
      </c>
      <c r="C102" s="272">
        <v>0</v>
      </c>
      <c r="D102" s="272">
        <v>0</v>
      </c>
      <c r="E102" s="272">
        <v>0</v>
      </c>
      <c r="F102" s="272">
        <v>0</v>
      </c>
      <c r="G102" s="281">
        <v>0</v>
      </c>
    </row>
    <row r="103" spans="1:8" ht="36" x14ac:dyDescent="0.25">
      <c r="A103" s="280" t="s">
        <v>2182</v>
      </c>
      <c r="B103" s="52" t="s">
        <v>114</v>
      </c>
      <c r="C103" s="272">
        <v>0.16600000000000001</v>
      </c>
      <c r="D103" s="272">
        <v>0.185</v>
      </c>
      <c r="E103" s="272">
        <v>0.14000000000000001</v>
      </c>
      <c r="F103" s="272">
        <v>7.6999999999999999E-2</v>
      </c>
      <c r="G103" s="281">
        <v>0.107</v>
      </c>
    </row>
    <row r="104" spans="1:8" ht="24" x14ac:dyDescent="0.25">
      <c r="A104" s="280" t="s">
        <v>126</v>
      </c>
      <c r="B104" s="52" t="s">
        <v>114</v>
      </c>
      <c r="C104" s="272">
        <v>0</v>
      </c>
      <c r="D104" s="272">
        <v>0</v>
      </c>
      <c r="E104" s="272">
        <v>0</v>
      </c>
      <c r="F104" s="272">
        <v>0</v>
      </c>
      <c r="G104" s="281">
        <v>0</v>
      </c>
    </row>
    <row r="105" spans="1:8" x14ac:dyDescent="0.25">
      <c r="A105" s="280" t="s">
        <v>127</v>
      </c>
      <c r="B105" s="52" t="s">
        <v>114</v>
      </c>
      <c r="C105" s="272">
        <v>-0.18099999999999999</v>
      </c>
      <c r="D105" s="272">
        <v>-0.20399999999999999</v>
      </c>
      <c r="E105" s="272">
        <v>1.3240000000000001</v>
      </c>
      <c r="F105" s="272">
        <v>1.407</v>
      </c>
      <c r="G105" s="281">
        <f>G95-G100-G103</f>
        <v>1.389</v>
      </c>
    </row>
    <row r="106" spans="1:8" x14ac:dyDescent="0.25">
      <c r="A106" s="280" t="s">
        <v>128</v>
      </c>
      <c r="B106" s="52" t="s">
        <v>129</v>
      </c>
      <c r="C106" s="282">
        <v>0</v>
      </c>
      <c r="D106" s="282">
        <v>0</v>
      </c>
      <c r="E106" s="282">
        <v>0.88300000000000001</v>
      </c>
      <c r="F106" s="282">
        <v>0.93799999999999994</v>
      </c>
      <c r="G106" s="282">
        <f>G105/G95</f>
        <v>0.92600000000000005</v>
      </c>
    </row>
    <row r="107" spans="1:8" ht="15.6" customHeight="1" x14ac:dyDescent="0.25">
      <c r="A107" s="409" t="s">
        <v>2190</v>
      </c>
      <c r="B107" s="409"/>
      <c r="C107" s="409"/>
      <c r="D107" s="409"/>
      <c r="E107" s="409"/>
      <c r="F107" s="409"/>
      <c r="G107" s="409"/>
    </row>
    <row r="108" spans="1:8" x14ac:dyDescent="0.25">
      <c r="A108" s="280" t="s">
        <v>113</v>
      </c>
      <c r="B108" s="52" t="s">
        <v>114</v>
      </c>
      <c r="C108" s="272">
        <v>5.85</v>
      </c>
      <c r="D108" s="272">
        <v>5.85</v>
      </c>
      <c r="E108" s="272">
        <v>5.85</v>
      </c>
      <c r="F108" s="272">
        <v>5.85</v>
      </c>
      <c r="G108" s="281">
        <v>5.85</v>
      </c>
    </row>
    <row r="109" spans="1:8" x14ac:dyDescent="0.25">
      <c r="A109" s="280" t="s">
        <v>116</v>
      </c>
      <c r="B109" s="52" t="s">
        <v>117</v>
      </c>
      <c r="C109" s="272">
        <v>38</v>
      </c>
      <c r="D109" s="272">
        <v>39</v>
      </c>
      <c r="E109" s="272">
        <v>40</v>
      </c>
      <c r="F109" s="272">
        <v>41</v>
      </c>
      <c r="G109" s="281">
        <v>42</v>
      </c>
    </row>
    <row r="110" spans="1:8" x14ac:dyDescent="0.25">
      <c r="A110" s="280" t="s">
        <v>118</v>
      </c>
      <c r="B110" s="52" t="s">
        <v>119</v>
      </c>
      <c r="C110" s="272">
        <v>1</v>
      </c>
      <c r="D110" s="272">
        <v>1</v>
      </c>
      <c r="E110" s="272">
        <v>1</v>
      </c>
      <c r="F110" s="272">
        <v>1</v>
      </c>
      <c r="G110" s="281">
        <v>2</v>
      </c>
    </row>
    <row r="111" spans="1:8" x14ac:dyDescent="0.25">
      <c r="A111" s="280" t="s">
        <v>120</v>
      </c>
      <c r="B111" s="52" t="s">
        <v>2181</v>
      </c>
      <c r="C111" s="272">
        <v>2.5</v>
      </c>
      <c r="D111" s="272">
        <v>2.5</v>
      </c>
      <c r="E111" s="272">
        <v>2.5</v>
      </c>
      <c r="F111" s="272">
        <v>2.5</v>
      </c>
      <c r="G111" s="281">
        <v>2.5</v>
      </c>
    </row>
    <row r="112" spans="1:8" ht="24" x14ac:dyDescent="0.25">
      <c r="A112" s="280" t="s">
        <v>121</v>
      </c>
      <c r="B112" s="52" t="s">
        <v>114</v>
      </c>
      <c r="C112" s="272">
        <v>3.2000000000000001E-2</v>
      </c>
      <c r="D112" s="272">
        <v>8.0000000000000002E-3</v>
      </c>
      <c r="E112" s="272">
        <v>8.0000000000000002E-3</v>
      </c>
      <c r="F112" s="272">
        <v>8.0000000000000002E-3</v>
      </c>
      <c r="G112" s="370">
        <v>2.1000000000000001E-2</v>
      </c>
      <c r="H112" s="372" t="s">
        <v>2408</v>
      </c>
    </row>
    <row r="113" spans="1:8" x14ac:dyDescent="0.25">
      <c r="A113" s="280" t="s">
        <v>122</v>
      </c>
      <c r="B113" s="52" t="s">
        <v>114</v>
      </c>
      <c r="C113" s="272">
        <v>5.0000000000000001E-3</v>
      </c>
      <c r="D113" s="272">
        <v>1E-3</v>
      </c>
      <c r="E113" s="272">
        <v>3.0000000000000001E-3</v>
      </c>
      <c r="F113" s="272">
        <v>2E-3</v>
      </c>
      <c r="G113" s="281">
        <f>G114+G115</f>
        <v>2E-3</v>
      </c>
    </row>
    <row r="114" spans="1:8" x14ac:dyDescent="0.25">
      <c r="A114" s="280" t="s">
        <v>123</v>
      </c>
      <c r="B114" s="52" t="s">
        <v>114</v>
      </c>
      <c r="C114" s="272">
        <v>5.0000000000000001E-3</v>
      </c>
      <c r="D114" s="272">
        <v>1E-3</v>
      </c>
      <c r="E114" s="272">
        <v>3.0000000000000001E-3</v>
      </c>
      <c r="F114" s="272">
        <v>2E-3</v>
      </c>
      <c r="G114" s="281">
        <v>2E-3</v>
      </c>
    </row>
    <row r="115" spans="1:8" x14ac:dyDescent="0.25">
      <c r="A115" s="280" t="s">
        <v>124</v>
      </c>
      <c r="B115" s="52" t="s">
        <v>114</v>
      </c>
      <c r="C115" s="272">
        <v>0</v>
      </c>
      <c r="D115" s="272">
        <v>0</v>
      </c>
      <c r="E115" s="272">
        <v>0</v>
      </c>
      <c r="F115" s="272">
        <v>0</v>
      </c>
      <c r="G115" s="281">
        <v>0</v>
      </c>
    </row>
    <row r="116" spans="1:8" ht="36" x14ac:dyDescent="0.25">
      <c r="A116" s="280" t="s">
        <v>2182</v>
      </c>
      <c r="B116" s="52" t="s">
        <v>114</v>
      </c>
      <c r="C116" s="272">
        <v>0.11799999999999999</v>
      </c>
      <c r="D116" s="272">
        <v>0.12</v>
      </c>
      <c r="E116" s="272">
        <v>0.11</v>
      </c>
      <c r="F116" s="272">
        <v>0.108</v>
      </c>
      <c r="G116" s="281">
        <v>0.12</v>
      </c>
    </row>
    <row r="117" spans="1:8" ht="24" x14ac:dyDescent="0.25">
      <c r="A117" s="280" t="s">
        <v>126</v>
      </c>
      <c r="B117" s="52" t="s">
        <v>114</v>
      </c>
      <c r="C117" s="272">
        <v>0</v>
      </c>
      <c r="D117" s="272">
        <v>0</v>
      </c>
      <c r="E117" s="272">
        <v>0</v>
      </c>
      <c r="F117" s="272">
        <v>0</v>
      </c>
      <c r="G117" s="281">
        <v>0</v>
      </c>
    </row>
    <row r="118" spans="1:8" x14ac:dyDescent="0.25">
      <c r="A118" s="280" t="s">
        <v>127</v>
      </c>
      <c r="B118" s="52" t="s">
        <v>114</v>
      </c>
      <c r="C118" s="272">
        <v>5.7</v>
      </c>
      <c r="D118" s="272">
        <v>5.7220000000000004</v>
      </c>
      <c r="E118" s="272">
        <v>5.7320000000000002</v>
      </c>
      <c r="F118" s="272">
        <v>5.7329999999999997</v>
      </c>
      <c r="G118" s="281">
        <f>G108-G113-G116</f>
        <v>5.7279999999999998</v>
      </c>
    </row>
    <row r="119" spans="1:8" x14ac:dyDescent="0.25">
      <c r="A119" s="280" t="s">
        <v>128</v>
      </c>
      <c r="B119" s="52" t="s">
        <v>129</v>
      </c>
      <c r="C119" s="282">
        <v>0.97399999999999998</v>
      </c>
      <c r="D119" s="282">
        <v>0.97799999999999998</v>
      </c>
      <c r="E119" s="282">
        <v>0.98</v>
      </c>
      <c r="F119" s="282">
        <v>0.98</v>
      </c>
      <c r="G119" s="282">
        <f>G118/G108</f>
        <v>0.97914529914529913</v>
      </c>
    </row>
    <row r="120" spans="1:8" ht="15.6" customHeight="1" x14ac:dyDescent="0.25">
      <c r="A120" s="409" t="s">
        <v>2191</v>
      </c>
      <c r="B120" s="409"/>
      <c r="C120" s="409"/>
      <c r="D120" s="409"/>
      <c r="E120" s="409"/>
      <c r="F120" s="409"/>
      <c r="G120" s="409"/>
    </row>
    <row r="121" spans="1:8" x14ac:dyDescent="0.25">
      <c r="A121" s="280" t="s">
        <v>113</v>
      </c>
      <c r="B121" s="52" t="s">
        <v>114</v>
      </c>
      <c r="C121" s="272">
        <v>0</v>
      </c>
      <c r="D121" s="272">
        <v>0</v>
      </c>
      <c r="E121" s="272">
        <v>0</v>
      </c>
      <c r="F121" s="272">
        <v>0</v>
      </c>
      <c r="G121" s="281">
        <v>0.8</v>
      </c>
    </row>
    <row r="122" spans="1:8" x14ac:dyDescent="0.25">
      <c r="A122" s="280" t="s">
        <v>116</v>
      </c>
      <c r="B122" s="52" t="s">
        <v>117</v>
      </c>
      <c r="C122" s="272">
        <v>0</v>
      </c>
      <c r="D122" s="272">
        <v>0</v>
      </c>
      <c r="E122" s="272">
        <v>0</v>
      </c>
      <c r="F122" s="272">
        <v>0</v>
      </c>
      <c r="G122" s="281">
        <v>7</v>
      </c>
    </row>
    <row r="123" spans="1:8" x14ac:dyDescent="0.25">
      <c r="A123" s="280" t="s">
        <v>118</v>
      </c>
      <c r="B123" s="52" t="s">
        <v>119</v>
      </c>
      <c r="C123" s="272">
        <v>0</v>
      </c>
      <c r="D123" s="272">
        <v>0</v>
      </c>
      <c r="E123" s="272">
        <v>0</v>
      </c>
      <c r="F123" s="272">
        <v>0</v>
      </c>
      <c r="G123" s="281">
        <v>0</v>
      </c>
    </row>
    <row r="124" spans="1:8" x14ac:dyDescent="0.25">
      <c r="A124" s="280" t="s">
        <v>120</v>
      </c>
      <c r="B124" s="52" t="s">
        <v>2181</v>
      </c>
      <c r="C124" s="272">
        <v>0</v>
      </c>
      <c r="D124" s="272">
        <v>0</v>
      </c>
      <c r="E124" s="272">
        <v>0</v>
      </c>
      <c r="F124" s="272">
        <v>0</v>
      </c>
      <c r="G124" s="281">
        <v>0</v>
      </c>
    </row>
    <row r="125" spans="1:8" ht="24" x14ac:dyDescent="0.25">
      <c r="A125" s="280" t="s">
        <v>121</v>
      </c>
      <c r="B125" s="52" t="s">
        <v>114</v>
      </c>
      <c r="C125" s="272">
        <v>2.7E-2</v>
      </c>
      <c r="D125" s="272">
        <v>0.03</v>
      </c>
      <c r="E125" s="272">
        <v>2.9000000000000001E-2</v>
      </c>
      <c r="F125" s="272">
        <v>2.5999999999999999E-2</v>
      </c>
      <c r="G125" s="370">
        <v>0.115</v>
      </c>
      <c r="H125" s="372" t="s">
        <v>2408</v>
      </c>
    </row>
    <row r="126" spans="1:8" x14ac:dyDescent="0.25">
      <c r="A126" s="280" t="s">
        <v>122</v>
      </c>
      <c r="B126" s="52" t="s">
        <v>114</v>
      </c>
      <c r="C126" s="272">
        <v>0.01</v>
      </c>
      <c r="D126" s="272">
        <v>6.0000000000000001E-3</v>
      </c>
      <c r="E126" s="272">
        <v>6.0000000000000001E-3</v>
      </c>
      <c r="F126" s="272">
        <v>8.9999999999999993E-3</v>
      </c>
      <c r="G126" s="281">
        <f>G127+G128</f>
        <v>1.2999999999999999E-2</v>
      </c>
    </row>
    <row r="127" spans="1:8" x14ac:dyDescent="0.25">
      <c r="A127" s="280" t="s">
        <v>123</v>
      </c>
      <c r="B127" s="52" t="s">
        <v>114</v>
      </c>
      <c r="C127" s="272">
        <v>8.9999999999999993E-3</v>
      </c>
      <c r="D127" s="272">
        <v>6.0000000000000001E-3</v>
      </c>
      <c r="E127" s="272">
        <v>6.0000000000000001E-3</v>
      </c>
      <c r="F127" s="272">
        <v>8.9999999999999993E-3</v>
      </c>
      <c r="G127" s="281">
        <v>1.2999999999999999E-2</v>
      </c>
    </row>
    <row r="128" spans="1:8" x14ac:dyDescent="0.25">
      <c r="A128" s="280" t="s">
        <v>124</v>
      </c>
      <c r="B128" s="52" t="s">
        <v>114</v>
      </c>
      <c r="C128" s="272">
        <v>0</v>
      </c>
      <c r="D128" s="272">
        <v>0</v>
      </c>
      <c r="E128" s="272">
        <v>0</v>
      </c>
      <c r="F128" s="272">
        <v>0</v>
      </c>
      <c r="G128" s="281">
        <v>0</v>
      </c>
    </row>
    <row r="129" spans="1:8" ht="36" x14ac:dyDescent="0.25">
      <c r="A129" s="280" t="s">
        <v>2182</v>
      </c>
      <c r="B129" s="52" t="s">
        <v>114</v>
      </c>
      <c r="C129" s="272">
        <v>0.19900000000000001</v>
      </c>
      <c r="D129" s="272">
        <v>0.17199999999999999</v>
      </c>
      <c r="E129" s="272">
        <v>0.17699999999999999</v>
      </c>
      <c r="F129" s="272">
        <v>0.14099999999999999</v>
      </c>
      <c r="G129" s="281">
        <v>0.157</v>
      </c>
    </row>
    <row r="130" spans="1:8" ht="24" x14ac:dyDescent="0.25">
      <c r="A130" s="280" t="s">
        <v>126</v>
      </c>
      <c r="B130" s="52" t="s">
        <v>114</v>
      </c>
      <c r="C130" s="272">
        <v>0</v>
      </c>
      <c r="D130" s="272">
        <v>0</v>
      </c>
      <c r="E130" s="272">
        <v>0</v>
      </c>
      <c r="F130" s="272">
        <v>0</v>
      </c>
      <c r="G130" s="281">
        <v>0</v>
      </c>
    </row>
    <row r="131" spans="1:8" x14ac:dyDescent="0.25">
      <c r="A131" s="280" t="s">
        <v>127</v>
      </c>
      <c r="B131" s="52" t="s">
        <v>114</v>
      </c>
      <c r="C131" s="272">
        <v>-0.22700000000000001</v>
      </c>
      <c r="D131" s="272">
        <v>-0.20200000000000001</v>
      </c>
      <c r="E131" s="272">
        <v>-0.20599999999999999</v>
      </c>
      <c r="F131" s="272">
        <v>-0.16700000000000001</v>
      </c>
      <c r="G131" s="281">
        <f>G121-G126-G129</f>
        <v>0.63</v>
      </c>
    </row>
    <row r="132" spans="1:8" x14ac:dyDescent="0.25">
      <c r="A132" s="280" t="s">
        <v>128</v>
      </c>
      <c r="B132" s="52" t="s">
        <v>129</v>
      </c>
      <c r="C132" s="282">
        <v>0</v>
      </c>
      <c r="D132" s="282">
        <v>0</v>
      </c>
      <c r="E132" s="282">
        <v>0</v>
      </c>
      <c r="F132" s="282">
        <v>0</v>
      </c>
      <c r="G132" s="282">
        <f>G131/G121</f>
        <v>0.78749999999999998</v>
      </c>
    </row>
    <row r="133" spans="1:8" ht="15.6" customHeight="1" x14ac:dyDescent="0.25">
      <c r="A133" s="409" t="s">
        <v>2192</v>
      </c>
      <c r="B133" s="409"/>
      <c r="C133" s="409"/>
      <c r="D133" s="409"/>
      <c r="E133" s="409"/>
      <c r="F133" s="409"/>
      <c r="G133" s="409"/>
    </row>
    <row r="134" spans="1:8" x14ac:dyDescent="0.25">
      <c r="A134" s="280" t="s">
        <v>113</v>
      </c>
      <c r="B134" s="52" t="s">
        <v>114</v>
      </c>
      <c r="C134" s="272">
        <v>1.8</v>
      </c>
      <c r="D134" s="272">
        <v>1.8</v>
      </c>
      <c r="E134" s="272">
        <v>1.8</v>
      </c>
      <c r="F134" s="272">
        <v>1.8</v>
      </c>
      <c r="G134" s="281">
        <v>1.8</v>
      </c>
    </row>
    <row r="135" spans="1:8" x14ac:dyDescent="0.25">
      <c r="A135" s="280" t="s">
        <v>116</v>
      </c>
      <c r="B135" s="52" t="s">
        <v>117</v>
      </c>
      <c r="C135" s="272">
        <v>1</v>
      </c>
      <c r="D135" s="272">
        <v>2</v>
      </c>
      <c r="E135" s="272">
        <v>3</v>
      </c>
      <c r="F135" s="272">
        <v>4</v>
      </c>
      <c r="G135" s="281">
        <v>5</v>
      </c>
    </row>
    <row r="136" spans="1:8" x14ac:dyDescent="0.25">
      <c r="A136" s="280" t="s">
        <v>118</v>
      </c>
      <c r="B136" s="52" t="s">
        <v>119</v>
      </c>
      <c r="C136" s="272">
        <v>3</v>
      </c>
      <c r="D136" s="272">
        <v>3</v>
      </c>
      <c r="E136" s="272">
        <v>3</v>
      </c>
      <c r="F136" s="272">
        <v>3</v>
      </c>
      <c r="G136" s="281">
        <v>3</v>
      </c>
    </row>
    <row r="137" spans="1:8" x14ac:dyDescent="0.25">
      <c r="A137" s="280" t="s">
        <v>120</v>
      </c>
      <c r="B137" s="52" t="s">
        <v>2181</v>
      </c>
      <c r="C137" s="272">
        <v>150</v>
      </c>
      <c r="D137" s="272">
        <v>150</v>
      </c>
      <c r="E137" s="272">
        <v>150</v>
      </c>
      <c r="F137" s="272">
        <v>150</v>
      </c>
      <c r="G137" s="281">
        <v>150</v>
      </c>
    </row>
    <row r="138" spans="1:8" ht="24" x14ac:dyDescent="0.25">
      <c r="A138" s="280" t="s">
        <v>121</v>
      </c>
      <c r="B138" s="52" t="s">
        <v>114</v>
      </c>
      <c r="C138" s="272">
        <v>0.10299999999999999</v>
      </c>
      <c r="D138" s="272">
        <v>4.8000000000000001E-2</v>
      </c>
      <c r="E138" s="272">
        <v>6.6000000000000003E-2</v>
      </c>
      <c r="F138" s="272">
        <v>5.2999999999999999E-2</v>
      </c>
      <c r="G138" s="370">
        <v>0.253</v>
      </c>
      <c r="H138" s="372" t="s">
        <v>2408</v>
      </c>
    </row>
    <row r="139" spans="1:8" x14ac:dyDescent="0.25">
      <c r="A139" s="280" t="s">
        <v>122</v>
      </c>
      <c r="B139" s="52" t="s">
        <v>114</v>
      </c>
      <c r="C139" s="272">
        <v>2.9000000000000001E-2</v>
      </c>
      <c r="D139" s="272">
        <v>2.7E-2</v>
      </c>
      <c r="E139" s="272">
        <v>2.4E-2</v>
      </c>
      <c r="F139" s="272">
        <v>0.04</v>
      </c>
      <c r="G139" s="281">
        <f>G140+G141</f>
        <v>2.9000000000000001E-2</v>
      </c>
    </row>
    <row r="140" spans="1:8" x14ac:dyDescent="0.25">
      <c r="A140" s="280" t="s">
        <v>123</v>
      </c>
      <c r="B140" s="52" t="s">
        <v>114</v>
      </c>
      <c r="C140" s="272">
        <v>2.9000000000000001E-2</v>
      </c>
      <c r="D140" s="272">
        <v>2.7E-2</v>
      </c>
      <c r="E140" s="272">
        <v>2.4E-2</v>
      </c>
      <c r="F140" s="272">
        <v>3.7999999999999999E-2</v>
      </c>
      <c r="G140" s="281">
        <v>2.9000000000000001E-2</v>
      </c>
    </row>
    <row r="141" spans="1:8" x14ac:dyDescent="0.25">
      <c r="A141" s="280" t="s">
        <v>124</v>
      </c>
      <c r="B141" s="52" t="s">
        <v>114</v>
      </c>
      <c r="C141" s="272">
        <v>0</v>
      </c>
      <c r="D141" s="272">
        <v>0</v>
      </c>
      <c r="E141" s="272">
        <v>0</v>
      </c>
      <c r="F141" s="272">
        <v>2E-3</v>
      </c>
      <c r="G141" s="281">
        <v>0</v>
      </c>
    </row>
    <row r="142" spans="1:8" ht="36" x14ac:dyDescent="0.25">
      <c r="A142" s="280" t="s">
        <v>2182</v>
      </c>
      <c r="B142" s="52" t="s">
        <v>114</v>
      </c>
      <c r="C142" s="272">
        <v>4.1740000000000004</v>
      </c>
      <c r="D142" s="272">
        <v>4.07</v>
      </c>
      <c r="E142" s="272">
        <v>4.0739999999999998</v>
      </c>
      <c r="F142" s="272">
        <v>4.0449999999999999</v>
      </c>
      <c r="G142" s="281">
        <v>3.8119999999999998</v>
      </c>
    </row>
    <row r="143" spans="1:8" ht="24" x14ac:dyDescent="0.25">
      <c r="A143" s="280" t="s">
        <v>126</v>
      </c>
      <c r="B143" s="52" t="s">
        <v>114</v>
      </c>
      <c r="C143" s="272">
        <v>0</v>
      </c>
      <c r="D143" s="272">
        <v>0</v>
      </c>
      <c r="E143" s="272">
        <v>0</v>
      </c>
      <c r="F143" s="272">
        <v>0</v>
      </c>
      <c r="G143" s="281">
        <v>0</v>
      </c>
    </row>
    <row r="144" spans="1:8" x14ac:dyDescent="0.25">
      <c r="A144" s="280" t="s">
        <v>127</v>
      </c>
      <c r="B144" s="52" t="s">
        <v>114</v>
      </c>
      <c r="C144" s="272">
        <v>-2.476</v>
      </c>
      <c r="D144" s="272">
        <v>-2.3180000000000001</v>
      </c>
      <c r="E144" s="272">
        <v>-2.3410000000000002</v>
      </c>
      <c r="F144" s="272">
        <v>-2.298</v>
      </c>
      <c r="G144" s="281">
        <f>G134-G139</f>
        <v>1.7710000000000001</v>
      </c>
    </row>
    <row r="145" spans="1:8" x14ac:dyDescent="0.25">
      <c r="A145" s="280" t="s">
        <v>128</v>
      </c>
      <c r="B145" s="52" t="s">
        <v>129</v>
      </c>
      <c r="C145" s="282">
        <v>-1.3759999999999999</v>
      </c>
      <c r="D145" s="282">
        <v>-1.288</v>
      </c>
      <c r="E145" s="282">
        <v>-1.3</v>
      </c>
      <c r="F145" s="282">
        <v>-1.276</v>
      </c>
      <c r="G145" s="282">
        <f>G144/G134</f>
        <v>0.98388888888888892</v>
      </c>
    </row>
    <row r="146" spans="1:8" ht="15.6" customHeight="1" x14ac:dyDescent="0.25">
      <c r="A146" s="409" t="s">
        <v>2193</v>
      </c>
      <c r="B146" s="409"/>
      <c r="C146" s="409"/>
      <c r="D146" s="409"/>
      <c r="E146" s="409"/>
      <c r="F146" s="409"/>
      <c r="G146" s="409"/>
    </row>
    <row r="147" spans="1:8" x14ac:dyDescent="0.25">
      <c r="A147" s="280" t="s">
        <v>113</v>
      </c>
      <c r="B147" s="52" t="s">
        <v>114</v>
      </c>
      <c r="C147" s="272">
        <v>5.85</v>
      </c>
      <c r="D147" s="272">
        <v>5.85</v>
      </c>
      <c r="E147" s="272">
        <v>5.85</v>
      </c>
      <c r="F147" s="272">
        <v>5.85</v>
      </c>
      <c r="G147" s="281">
        <v>5.85</v>
      </c>
    </row>
    <row r="148" spans="1:8" x14ac:dyDescent="0.25">
      <c r="A148" s="280" t="s">
        <v>116</v>
      </c>
      <c r="B148" s="52" t="s">
        <v>117</v>
      </c>
      <c r="C148" s="272">
        <v>31</v>
      </c>
      <c r="D148" s="272">
        <v>32</v>
      </c>
      <c r="E148" s="272">
        <v>33</v>
      </c>
      <c r="F148" s="272">
        <v>34</v>
      </c>
      <c r="G148" s="281">
        <v>35</v>
      </c>
    </row>
    <row r="149" spans="1:8" x14ac:dyDescent="0.25">
      <c r="A149" s="280" t="s">
        <v>118</v>
      </c>
      <c r="B149" s="52" t="s">
        <v>119</v>
      </c>
      <c r="C149" s="272">
        <v>2</v>
      </c>
      <c r="D149" s="272">
        <v>2</v>
      </c>
      <c r="E149" s="272">
        <v>2</v>
      </c>
      <c r="F149" s="272">
        <v>2</v>
      </c>
      <c r="G149" s="281">
        <v>2</v>
      </c>
    </row>
    <row r="150" spans="1:8" x14ac:dyDescent="0.25">
      <c r="A150" s="280" t="s">
        <v>120</v>
      </c>
      <c r="B150" s="52" t="s">
        <v>2181</v>
      </c>
      <c r="C150" s="272">
        <v>40</v>
      </c>
      <c r="D150" s="272">
        <v>40</v>
      </c>
      <c r="E150" s="272">
        <v>40</v>
      </c>
      <c r="F150" s="272">
        <v>40</v>
      </c>
      <c r="G150" s="281">
        <v>40</v>
      </c>
    </row>
    <row r="151" spans="1:8" ht="24" x14ac:dyDescent="0.25">
      <c r="A151" s="280" t="s">
        <v>121</v>
      </c>
      <c r="B151" s="52" t="s">
        <v>114</v>
      </c>
      <c r="C151" s="272">
        <v>0.22500000000000001</v>
      </c>
      <c r="D151" s="272">
        <v>0.25600000000000001</v>
      </c>
      <c r="E151" s="272">
        <v>0.218</v>
      </c>
      <c r="F151" s="272">
        <v>0.23200000000000001</v>
      </c>
      <c r="G151" s="370">
        <f>0.453+0.126</f>
        <v>0.57899999999999996</v>
      </c>
      <c r="H151" s="372" t="s">
        <v>2408</v>
      </c>
    </row>
    <row r="152" spans="1:8" x14ac:dyDescent="0.25">
      <c r="A152" s="280" t="s">
        <v>122</v>
      </c>
      <c r="B152" s="52" t="s">
        <v>114</v>
      </c>
      <c r="C152" s="272">
        <v>0.11899999999999999</v>
      </c>
      <c r="D152" s="272">
        <v>0.20399999999999999</v>
      </c>
      <c r="E152" s="272">
        <v>0.151</v>
      </c>
      <c r="F152" s="272">
        <v>0.17</v>
      </c>
      <c r="G152" s="281">
        <f>G153+G154</f>
        <v>0.86299999999999999</v>
      </c>
    </row>
    <row r="153" spans="1:8" x14ac:dyDescent="0.25">
      <c r="A153" s="280" t="s">
        <v>123</v>
      </c>
      <c r="B153" s="52" t="s">
        <v>114</v>
      </c>
      <c r="C153" s="272">
        <v>0.11600000000000001</v>
      </c>
      <c r="D153" s="272">
        <v>0.153</v>
      </c>
      <c r="E153" s="272">
        <v>0.14799999999999999</v>
      </c>
      <c r="F153" s="272">
        <v>0.151</v>
      </c>
      <c r="G153" s="281">
        <v>0.186</v>
      </c>
    </row>
    <row r="154" spans="1:8" x14ac:dyDescent="0.25">
      <c r="A154" s="280" t="s">
        <v>124</v>
      </c>
      <c r="B154" s="52" t="s">
        <v>114</v>
      </c>
      <c r="C154" s="272">
        <v>4.0000000000000001E-3</v>
      </c>
      <c r="D154" s="272">
        <v>5.0999999999999997E-2</v>
      </c>
      <c r="E154" s="272">
        <v>3.0000000000000001E-3</v>
      </c>
      <c r="F154" s="272">
        <v>1.9E-2</v>
      </c>
      <c r="G154" s="281">
        <v>0.67700000000000005</v>
      </c>
    </row>
    <row r="155" spans="1:8" ht="36" x14ac:dyDescent="0.25">
      <c r="A155" s="280" t="s">
        <v>2182</v>
      </c>
      <c r="B155" s="52" t="s">
        <v>114</v>
      </c>
      <c r="C155" s="272">
        <v>3.323</v>
      </c>
      <c r="D155" s="272">
        <v>3.14</v>
      </c>
      <c r="E155" s="272">
        <v>3.0790000000000002</v>
      </c>
      <c r="F155" s="272">
        <v>3.0209999999999999</v>
      </c>
      <c r="G155" s="281">
        <v>2.8530000000000002</v>
      </c>
    </row>
    <row r="156" spans="1:8" ht="24" x14ac:dyDescent="0.25">
      <c r="A156" s="280" t="s">
        <v>126</v>
      </c>
      <c r="B156" s="52" t="s">
        <v>114</v>
      </c>
      <c r="C156" s="272">
        <v>0</v>
      </c>
      <c r="D156" s="272">
        <v>0</v>
      </c>
      <c r="E156" s="272">
        <v>0</v>
      </c>
      <c r="F156" s="272">
        <v>0</v>
      </c>
      <c r="G156" s="281">
        <v>0</v>
      </c>
    </row>
    <row r="157" spans="1:8" x14ac:dyDescent="0.25">
      <c r="A157" s="280" t="s">
        <v>127</v>
      </c>
      <c r="B157" s="52" t="s">
        <v>114</v>
      </c>
      <c r="C157" s="272">
        <v>2.302</v>
      </c>
      <c r="D157" s="272">
        <v>2.4540000000000002</v>
      </c>
      <c r="E157" s="272">
        <v>2.5529999999999999</v>
      </c>
      <c r="F157" s="272">
        <v>2.597</v>
      </c>
      <c r="G157" s="281">
        <f>G147-G152-G155</f>
        <v>2.1339999999999999</v>
      </c>
    </row>
    <row r="158" spans="1:8" x14ac:dyDescent="0.25">
      <c r="A158" s="280" t="s">
        <v>128</v>
      </c>
      <c r="B158" s="52" t="s">
        <v>129</v>
      </c>
      <c r="C158" s="282">
        <v>0.39400000000000002</v>
      </c>
      <c r="D158" s="282">
        <v>0.42</v>
      </c>
      <c r="E158" s="282">
        <v>0.436</v>
      </c>
      <c r="F158" s="282">
        <v>0.44400000000000001</v>
      </c>
      <c r="G158" s="282">
        <f>G157/G147</f>
        <v>0.36478632478632478</v>
      </c>
    </row>
    <row r="159" spans="1:8" ht="15.6" customHeight="1" x14ac:dyDescent="0.25">
      <c r="A159" s="409" t="s">
        <v>2194</v>
      </c>
      <c r="B159" s="409"/>
      <c r="C159" s="409"/>
      <c r="D159" s="409"/>
      <c r="E159" s="409"/>
      <c r="F159" s="409"/>
      <c r="G159" s="409"/>
    </row>
    <row r="160" spans="1:8" x14ac:dyDescent="0.25">
      <c r="A160" s="280" t="s">
        <v>113</v>
      </c>
      <c r="B160" s="52" t="s">
        <v>114</v>
      </c>
      <c r="C160" s="272"/>
      <c r="D160" s="272">
        <v>1</v>
      </c>
      <c r="E160" s="272">
        <v>1</v>
      </c>
      <c r="F160" s="272">
        <v>1</v>
      </c>
      <c r="G160" s="281">
        <v>1</v>
      </c>
    </row>
    <row r="161" spans="1:7" x14ac:dyDescent="0.25">
      <c r="A161" s="280" t="s">
        <v>116</v>
      </c>
      <c r="B161" s="52" t="s">
        <v>117</v>
      </c>
      <c r="C161" s="272"/>
      <c r="D161" s="272">
        <v>0</v>
      </c>
      <c r="E161" s="272">
        <v>1</v>
      </c>
      <c r="F161" s="272">
        <v>2</v>
      </c>
      <c r="G161" s="281">
        <v>3</v>
      </c>
    </row>
    <row r="162" spans="1:7" x14ac:dyDescent="0.25">
      <c r="A162" s="280" t="s">
        <v>118</v>
      </c>
      <c r="B162" s="52" t="s">
        <v>119</v>
      </c>
      <c r="C162" s="272">
        <v>2</v>
      </c>
      <c r="D162" s="272">
        <v>2</v>
      </c>
      <c r="E162" s="272">
        <v>2</v>
      </c>
      <c r="F162" s="272">
        <v>2</v>
      </c>
      <c r="G162" s="281">
        <v>2</v>
      </c>
    </row>
    <row r="163" spans="1:7" x14ac:dyDescent="0.25">
      <c r="A163" s="280" t="s">
        <v>120</v>
      </c>
      <c r="B163" s="52" t="s">
        <v>2181</v>
      </c>
      <c r="C163" s="272">
        <v>126</v>
      </c>
      <c r="D163" s="272">
        <v>126</v>
      </c>
      <c r="E163" s="272">
        <v>126</v>
      </c>
      <c r="F163" s="272">
        <v>126</v>
      </c>
      <c r="G163" s="281">
        <v>126</v>
      </c>
    </row>
    <row r="164" spans="1:7" ht="24" x14ac:dyDescent="0.25">
      <c r="A164" s="280" t="s">
        <v>121</v>
      </c>
      <c r="B164" s="52" t="s">
        <v>114</v>
      </c>
      <c r="C164" s="272">
        <v>7.0000000000000001E-3</v>
      </c>
      <c r="D164" s="272">
        <v>2.1000000000000001E-2</v>
      </c>
      <c r="E164" s="272">
        <v>4.7E-2</v>
      </c>
      <c r="F164" s="272">
        <v>6.4000000000000001E-2</v>
      </c>
      <c r="G164" s="370">
        <v>5.2999999999999999E-2</v>
      </c>
    </row>
    <row r="165" spans="1:7" x14ac:dyDescent="0.25">
      <c r="A165" s="280" t="s">
        <v>122</v>
      </c>
      <c r="B165" s="52" t="s">
        <v>114</v>
      </c>
      <c r="C165" s="272">
        <v>0</v>
      </c>
      <c r="D165" s="272">
        <v>1.4E-2</v>
      </c>
      <c r="E165" s="272">
        <v>0.03</v>
      </c>
      <c r="F165" s="272">
        <v>5.3999999999999999E-2</v>
      </c>
      <c r="G165" s="281">
        <f>G166+G167</f>
        <v>0.125</v>
      </c>
    </row>
    <row r="166" spans="1:7" x14ac:dyDescent="0.25">
      <c r="A166" s="280" t="s">
        <v>123</v>
      </c>
      <c r="B166" s="52" t="s">
        <v>114</v>
      </c>
      <c r="C166" s="272">
        <v>0</v>
      </c>
      <c r="D166" s="272">
        <v>1.4E-2</v>
      </c>
      <c r="E166" s="272">
        <v>2.5000000000000001E-2</v>
      </c>
      <c r="F166" s="272">
        <v>4.8000000000000001E-2</v>
      </c>
      <c r="G166" s="281">
        <v>4.5999999999999999E-2</v>
      </c>
    </row>
    <row r="167" spans="1:7" x14ac:dyDescent="0.25">
      <c r="A167" s="280" t="s">
        <v>124</v>
      </c>
      <c r="B167" s="52" t="s">
        <v>114</v>
      </c>
      <c r="C167" s="272">
        <v>0</v>
      </c>
      <c r="D167" s="272">
        <v>0</v>
      </c>
      <c r="E167" s="272">
        <v>5.0000000000000001E-3</v>
      </c>
      <c r="F167" s="272">
        <v>6.0000000000000001E-3</v>
      </c>
      <c r="G167" s="281">
        <v>7.9000000000000001E-2</v>
      </c>
    </row>
    <row r="168" spans="1:7" ht="36" x14ac:dyDescent="0.25">
      <c r="A168" s="280" t="s">
        <v>2182</v>
      </c>
      <c r="B168" s="52" t="s">
        <v>114</v>
      </c>
      <c r="C168" s="272">
        <v>3.8279999999999998</v>
      </c>
      <c r="D168" s="272">
        <v>3.6269999999999998</v>
      </c>
      <c r="E168" s="272">
        <v>3.6269999999999998</v>
      </c>
      <c r="F168" s="272">
        <v>3.18</v>
      </c>
      <c r="G168" s="281">
        <v>3.274</v>
      </c>
    </row>
    <row r="169" spans="1:7" ht="24" x14ac:dyDescent="0.25">
      <c r="A169" s="280" t="s">
        <v>126</v>
      </c>
      <c r="B169" s="52" t="s">
        <v>114</v>
      </c>
      <c r="C169" s="272">
        <v>0</v>
      </c>
      <c r="D169" s="272">
        <v>0</v>
      </c>
      <c r="E169" s="272">
        <v>0</v>
      </c>
      <c r="F169" s="272">
        <v>0</v>
      </c>
      <c r="G169" s="281">
        <v>0</v>
      </c>
    </row>
    <row r="170" spans="1:7" x14ac:dyDescent="0.25">
      <c r="A170" s="280" t="s">
        <v>127</v>
      </c>
      <c r="B170" s="52" t="s">
        <v>114</v>
      </c>
      <c r="C170" s="272">
        <v>-3.8340000000000001</v>
      </c>
      <c r="D170" s="272">
        <v>-2.6480000000000001</v>
      </c>
      <c r="E170" s="272">
        <v>-2.6739999999999999</v>
      </c>
      <c r="F170" s="272">
        <v>-2.2440000000000002</v>
      </c>
      <c r="G170" s="281">
        <v>0</v>
      </c>
    </row>
    <row r="171" spans="1:7" x14ac:dyDescent="0.25">
      <c r="A171" s="280" t="s">
        <v>128</v>
      </c>
      <c r="B171" s="52" t="s">
        <v>129</v>
      </c>
      <c r="C171" s="282">
        <v>0</v>
      </c>
      <c r="D171" s="282">
        <v>-2.6480000000000001</v>
      </c>
      <c r="E171" s="282">
        <v>-2.6739999999999999</v>
      </c>
      <c r="F171" s="282">
        <v>-2.2440000000000002</v>
      </c>
      <c r="G171" s="282">
        <v>0.98</v>
      </c>
    </row>
    <row r="172" spans="1:7" ht="15.6" customHeight="1" x14ac:dyDescent="0.25">
      <c r="A172" s="409" t="s">
        <v>2195</v>
      </c>
      <c r="B172" s="409"/>
      <c r="C172" s="409"/>
      <c r="D172" s="409"/>
      <c r="E172" s="409"/>
      <c r="F172" s="409"/>
      <c r="G172" s="409"/>
    </row>
    <row r="173" spans="1:7" x14ac:dyDescent="0.25">
      <c r="A173" s="280" t="s">
        <v>113</v>
      </c>
      <c r="B173" s="52" t="s">
        <v>114</v>
      </c>
      <c r="C173" s="272">
        <v>80</v>
      </c>
      <c r="D173" s="272">
        <v>80</v>
      </c>
      <c r="E173" s="272">
        <v>80</v>
      </c>
      <c r="F173" s="272">
        <v>80</v>
      </c>
      <c r="G173" s="281">
        <v>160</v>
      </c>
    </row>
    <row r="174" spans="1:7" x14ac:dyDescent="0.25">
      <c r="A174" s="280" t="s">
        <v>116</v>
      </c>
      <c r="B174" s="52" t="s">
        <v>117</v>
      </c>
      <c r="C174" s="272">
        <v>30</v>
      </c>
      <c r="D174" s="272">
        <v>31</v>
      </c>
      <c r="E174" s="272">
        <v>32</v>
      </c>
      <c r="F174" s="272">
        <v>33</v>
      </c>
      <c r="G174" s="281">
        <v>34</v>
      </c>
    </row>
    <row r="175" spans="1:7" x14ac:dyDescent="0.25">
      <c r="A175" s="280" t="s">
        <v>118</v>
      </c>
      <c r="B175" s="52" t="s">
        <v>119</v>
      </c>
      <c r="C175" s="272">
        <v>2</v>
      </c>
      <c r="D175" s="272">
        <v>2</v>
      </c>
      <c r="E175" s="272">
        <v>2</v>
      </c>
      <c r="F175" s="272">
        <v>2</v>
      </c>
      <c r="G175" s="281">
        <v>2</v>
      </c>
    </row>
    <row r="176" spans="1:7" x14ac:dyDescent="0.25">
      <c r="A176" s="280" t="s">
        <v>120</v>
      </c>
      <c r="B176" s="52" t="s">
        <v>2181</v>
      </c>
      <c r="C176" s="272">
        <v>600</v>
      </c>
      <c r="D176" s="272">
        <v>600</v>
      </c>
      <c r="E176" s="272">
        <v>600</v>
      </c>
      <c r="F176" s="272">
        <v>600</v>
      </c>
      <c r="G176" s="281">
        <v>600</v>
      </c>
    </row>
    <row r="177" spans="1:8" ht="24" x14ac:dyDescent="0.25">
      <c r="A177" s="280" t="s">
        <v>121</v>
      </c>
      <c r="B177" s="52" t="s">
        <v>114</v>
      </c>
      <c r="C177" s="272">
        <v>5.2530000000000001</v>
      </c>
      <c r="D177" s="272">
        <v>5.5449999999999999</v>
      </c>
      <c r="E177" s="272">
        <v>4.8760000000000003</v>
      </c>
      <c r="F177" s="272">
        <v>4.2969999999999997</v>
      </c>
      <c r="G177" s="370">
        <v>6.0350000000000001</v>
      </c>
      <c r="H177" s="372"/>
    </row>
    <row r="178" spans="1:8" x14ac:dyDescent="0.25">
      <c r="A178" s="280" t="s">
        <v>122</v>
      </c>
      <c r="B178" s="52" t="s">
        <v>114</v>
      </c>
      <c r="C178" s="272">
        <v>2.4980000000000002</v>
      </c>
      <c r="D178" s="272">
        <v>2.6139999999999999</v>
      </c>
      <c r="E178" s="272">
        <v>2.4449999999999998</v>
      </c>
      <c r="F178" s="272">
        <v>2.6070000000000002</v>
      </c>
      <c r="G178" s="371">
        <f>G179+G180</f>
        <v>3.5640000000000001</v>
      </c>
    </row>
    <row r="179" spans="1:8" x14ac:dyDescent="0.25">
      <c r="A179" s="280" t="s">
        <v>123</v>
      </c>
      <c r="B179" s="52" t="s">
        <v>114</v>
      </c>
      <c r="C179" s="272">
        <v>2.4529999999999998</v>
      </c>
      <c r="D179" s="272">
        <v>2.5390000000000001</v>
      </c>
      <c r="E179" s="272">
        <v>2.29</v>
      </c>
      <c r="F179" s="272">
        <v>2.23</v>
      </c>
      <c r="G179" s="371">
        <v>2.4340000000000002</v>
      </c>
    </row>
    <row r="180" spans="1:8" x14ac:dyDescent="0.25">
      <c r="A180" s="280" t="s">
        <v>124</v>
      </c>
      <c r="B180" s="52" t="s">
        <v>114</v>
      </c>
      <c r="C180" s="272">
        <v>4.4999999999999998E-2</v>
      </c>
      <c r="D180" s="272">
        <v>7.4999999999999997E-2</v>
      </c>
      <c r="E180" s="272">
        <v>0.155</v>
      </c>
      <c r="F180" s="272">
        <v>0.377</v>
      </c>
      <c r="G180" s="371">
        <v>1.1299999999999999</v>
      </c>
    </row>
    <row r="181" spans="1:8" ht="36" x14ac:dyDescent="0.25">
      <c r="A181" s="280" t="s">
        <v>2182</v>
      </c>
      <c r="B181" s="52" t="s">
        <v>114</v>
      </c>
      <c r="C181" s="272">
        <v>24.189</v>
      </c>
      <c r="D181" s="272">
        <v>21.675999999999998</v>
      </c>
      <c r="E181" s="272">
        <v>23.475000000000001</v>
      </c>
      <c r="F181" s="272">
        <v>22.95</v>
      </c>
      <c r="G181" s="371">
        <v>20.541</v>
      </c>
    </row>
    <row r="182" spans="1:8" ht="24" x14ac:dyDescent="0.25">
      <c r="A182" s="280" t="s">
        <v>126</v>
      </c>
      <c r="B182" s="52" t="s">
        <v>114</v>
      </c>
      <c r="C182" s="272">
        <v>0</v>
      </c>
      <c r="D182" s="272">
        <v>0</v>
      </c>
      <c r="E182" s="272">
        <v>0</v>
      </c>
      <c r="F182" s="272">
        <v>0</v>
      </c>
      <c r="G182" s="281">
        <v>0</v>
      </c>
    </row>
    <row r="183" spans="1:8" x14ac:dyDescent="0.25">
      <c r="A183" s="280" t="s">
        <v>127</v>
      </c>
      <c r="B183" s="52" t="s">
        <v>114</v>
      </c>
      <c r="C183" s="272">
        <v>50.558</v>
      </c>
      <c r="D183" s="272">
        <v>52.779000000000003</v>
      </c>
      <c r="E183" s="272">
        <v>51.649000000000001</v>
      </c>
      <c r="F183" s="272">
        <v>52.753</v>
      </c>
      <c r="G183" s="281">
        <f>G173-G178-G181</f>
        <v>135.89500000000001</v>
      </c>
    </row>
    <row r="184" spans="1:8" x14ac:dyDescent="0.25">
      <c r="A184" s="280" t="s">
        <v>128</v>
      </c>
      <c r="B184" s="52" t="s">
        <v>129</v>
      </c>
      <c r="C184" s="282">
        <v>0.63200000000000001</v>
      </c>
      <c r="D184" s="282">
        <v>0.66</v>
      </c>
      <c r="E184" s="282">
        <v>0.64600000000000002</v>
      </c>
      <c r="F184" s="282">
        <v>0.65900000000000003</v>
      </c>
      <c r="G184" s="282">
        <f>G183/G173</f>
        <v>0.84934375000000006</v>
      </c>
    </row>
    <row r="185" spans="1:8" ht="15.6" customHeight="1" x14ac:dyDescent="0.25">
      <c r="A185" s="409" t="s">
        <v>2196</v>
      </c>
      <c r="B185" s="409"/>
      <c r="C185" s="409"/>
      <c r="D185" s="409"/>
      <c r="E185" s="409"/>
      <c r="F185" s="409"/>
      <c r="G185" s="409"/>
    </row>
    <row r="186" spans="1:8" x14ac:dyDescent="0.25">
      <c r="A186" s="280" t="s">
        <v>113</v>
      </c>
      <c r="B186" s="52" t="s">
        <v>114</v>
      </c>
      <c r="C186" s="272">
        <v>0.2</v>
      </c>
      <c r="D186" s="272">
        <v>0.2</v>
      </c>
      <c r="E186" s="272">
        <v>0.2</v>
      </c>
      <c r="F186" s="272">
        <v>0.2</v>
      </c>
      <c r="G186" s="281">
        <v>0.2</v>
      </c>
    </row>
    <row r="187" spans="1:8" x14ac:dyDescent="0.25">
      <c r="A187" s="280" t="s">
        <v>116</v>
      </c>
      <c r="B187" s="52" t="s">
        <v>117</v>
      </c>
      <c r="C187" s="272">
        <v>6</v>
      </c>
      <c r="D187" s="272">
        <v>7</v>
      </c>
      <c r="E187" s="272">
        <v>8</v>
      </c>
      <c r="F187" s="272">
        <v>9</v>
      </c>
      <c r="G187" s="281">
        <v>10</v>
      </c>
    </row>
    <row r="188" spans="1:8" x14ac:dyDescent="0.25">
      <c r="A188" s="280" t="s">
        <v>118</v>
      </c>
      <c r="B188" s="52" t="s">
        <v>119</v>
      </c>
      <c r="C188" s="272">
        <v>0</v>
      </c>
      <c r="D188" s="272">
        <v>0</v>
      </c>
      <c r="E188" s="272">
        <v>0</v>
      </c>
      <c r="F188" s="272">
        <v>0</v>
      </c>
      <c r="G188" s="281">
        <v>0</v>
      </c>
    </row>
    <row r="189" spans="1:8" x14ac:dyDescent="0.25">
      <c r="A189" s="280" t="s">
        <v>120</v>
      </c>
      <c r="B189" s="52" t="s">
        <v>2181</v>
      </c>
      <c r="C189" s="272">
        <v>0</v>
      </c>
      <c r="D189" s="272">
        <v>0</v>
      </c>
      <c r="E189" s="272">
        <v>0</v>
      </c>
      <c r="F189" s="272">
        <v>0</v>
      </c>
      <c r="G189" s="281">
        <v>0</v>
      </c>
    </row>
    <row r="190" spans="1:8" ht="24" x14ac:dyDescent="0.25">
      <c r="A190" s="280" t="s">
        <v>121</v>
      </c>
      <c r="B190" s="52" t="s">
        <v>114</v>
      </c>
      <c r="C190" s="272">
        <v>0</v>
      </c>
      <c r="D190" s="272">
        <v>0</v>
      </c>
      <c r="E190" s="272">
        <v>0</v>
      </c>
      <c r="F190" s="272">
        <v>1E-3</v>
      </c>
      <c r="G190" s="370">
        <v>2.3E-2</v>
      </c>
      <c r="H190" s="372" t="s">
        <v>2408</v>
      </c>
    </row>
    <row r="191" spans="1:8" x14ac:dyDescent="0.25">
      <c r="A191" s="280" t="s">
        <v>122</v>
      </c>
      <c r="B191" s="52" t="s">
        <v>114</v>
      </c>
      <c r="C191" s="272">
        <v>0</v>
      </c>
      <c r="D191" s="272">
        <v>0</v>
      </c>
      <c r="E191" s="272">
        <v>0</v>
      </c>
      <c r="F191" s="272">
        <v>0</v>
      </c>
      <c r="G191" s="281">
        <f>G192+G193</f>
        <v>0</v>
      </c>
    </row>
    <row r="192" spans="1:8" x14ac:dyDescent="0.25">
      <c r="A192" s="280" t="s">
        <v>123</v>
      </c>
      <c r="B192" s="52" t="s">
        <v>114</v>
      </c>
      <c r="C192" s="272">
        <v>0</v>
      </c>
      <c r="D192" s="272">
        <v>0</v>
      </c>
      <c r="E192" s="272">
        <v>0</v>
      </c>
      <c r="F192" s="272">
        <v>0</v>
      </c>
      <c r="G192" s="281">
        <v>0</v>
      </c>
    </row>
    <row r="193" spans="1:8" x14ac:dyDescent="0.25">
      <c r="A193" s="280" t="s">
        <v>124</v>
      </c>
      <c r="B193" s="52" t="s">
        <v>114</v>
      </c>
      <c r="C193" s="272">
        <v>0</v>
      </c>
      <c r="D193" s="272">
        <v>0</v>
      </c>
      <c r="E193" s="272">
        <v>0</v>
      </c>
      <c r="F193" s="272">
        <v>0</v>
      </c>
      <c r="G193" s="281">
        <v>0</v>
      </c>
    </row>
    <row r="194" spans="1:8" ht="24" x14ac:dyDescent="0.25">
      <c r="A194" s="280" t="s">
        <v>125</v>
      </c>
      <c r="B194" s="52" t="s">
        <v>114</v>
      </c>
      <c r="C194" s="272">
        <v>0</v>
      </c>
      <c r="D194" s="272">
        <v>0</v>
      </c>
      <c r="E194" s="272">
        <v>0</v>
      </c>
      <c r="F194" s="272">
        <v>0</v>
      </c>
      <c r="G194" s="281">
        <v>0</v>
      </c>
    </row>
    <row r="195" spans="1:8" ht="24" x14ac:dyDescent="0.25">
      <c r="A195" s="280" t="s">
        <v>126</v>
      </c>
      <c r="B195" s="52" t="s">
        <v>114</v>
      </c>
      <c r="C195" s="272">
        <v>0</v>
      </c>
      <c r="D195" s="272">
        <v>0</v>
      </c>
      <c r="E195" s="272">
        <v>0</v>
      </c>
      <c r="F195" s="272">
        <v>0</v>
      </c>
      <c r="G195" s="281">
        <v>0</v>
      </c>
    </row>
    <row r="196" spans="1:8" x14ac:dyDescent="0.25">
      <c r="A196" s="280" t="s">
        <v>127</v>
      </c>
      <c r="B196" s="52" t="s">
        <v>114</v>
      </c>
      <c r="C196" s="272">
        <v>0.2</v>
      </c>
      <c r="D196" s="272">
        <v>0.2</v>
      </c>
      <c r="E196" s="272">
        <v>0.2</v>
      </c>
      <c r="F196" s="272">
        <v>0.19900000000000001</v>
      </c>
      <c r="G196" s="281">
        <f>G186-G191-G194-G195</f>
        <v>0.2</v>
      </c>
    </row>
    <row r="197" spans="1:8" x14ac:dyDescent="0.25">
      <c r="A197" s="280" t="s">
        <v>128</v>
      </c>
      <c r="B197" s="52" t="s">
        <v>129</v>
      </c>
      <c r="C197" s="282">
        <v>0.998</v>
      </c>
      <c r="D197" s="282">
        <v>1</v>
      </c>
      <c r="E197" s="282">
        <v>0.998</v>
      </c>
      <c r="F197" s="282">
        <v>0.995</v>
      </c>
      <c r="G197" s="282">
        <v>1</v>
      </c>
    </row>
    <row r="198" spans="1:8" ht="15.6" customHeight="1" x14ac:dyDescent="0.25">
      <c r="A198" s="409" t="s">
        <v>2197</v>
      </c>
      <c r="B198" s="409"/>
      <c r="C198" s="409"/>
      <c r="D198" s="409"/>
      <c r="E198" s="409"/>
      <c r="F198" s="409"/>
      <c r="G198" s="409"/>
    </row>
    <row r="199" spans="1:8" x14ac:dyDescent="0.25">
      <c r="A199" s="280" t="s">
        <v>113</v>
      </c>
      <c r="B199" s="52" t="s">
        <v>114</v>
      </c>
      <c r="C199" s="272">
        <v>0</v>
      </c>
      <c r="D199" s="272">
        <v>0</v>
      </c>
      <c r="E199" s="272">
        <v>0</v>
      </c>
      <c r="F199" s="272">
        <v>0</v>
      </c>
      <c r="G199" s="281">
        <v>0</v>
      </c>
    </row>
    <row r="200" spans="1:8" x14ac:dyDescent="0.25">
      <c r="A200" s="280" t="s">
        <v>116</v>
      </c>
      <c r="B200" s="52" t="s">
        <v>117</v>
      </c>
      <c r="C200" s="272">
        <v>0</v>
      </c>
      <c r="D200" s="272">
        <v>0</v>
      </c>
      <c r="E200" s="272">
        <v>0</v>
      </c>
      <c r="F200" s="272">
        <v>0</v>
      </c>
      <c r="G200" s="281">
        <v>0</v>
      </c>
    </row>
    <row r="201" spans="1:8" x14ac:dyDescent="0.25">
      <c r="A201" s="280" t="s">
        <v>118</v>
      </c>
      <c r="B201" s="52" t="s">
        <v>119</v>
      </c>
      <c r="C201" s="272">
        <v>1</v>
      </c>
      <c r="D201" s="272">
        <v>1</v>
      </c>
      <c r="E201" s="272">
        <v>1</v>
      </c>
      <c r="F201" s="272">
        <v>1</v>
      </c>
      <c r="G201" s="281">
        <v>1</v>
      </c>
    </row>
    <row r="202" spans="1:8" x14ac:dyDescent="0.25">
      <c r="A202" s="280" t="s">
        <v>120</v>
      </c>
      <c r="B202" s="52" t="s">
        <v>2181</v>
      </c>
      <c r="C202" s="272">
        <v>10</v>
      </c>
      <c r="D202" s="272">
        <v>10</v>
      </c>
      <c r="E202" s="272">
        <v>10</v>
      </c>
      <c r="F202" s="272">
        <v>10</v>
      </c>
      <c r="G202" s="281">
        <v>10</v>
      </c>
    </row>
    <row r="203" spans="1:8" ht="24" x14ac:dyDescent="0.25">
      <c r="A203" s="280" t="s">
        <v>121</v>
      </c>
      <c r="B203" s="52" t="s">
        <v>114</v>
      </c>
      <c r="C203" s="272">
        <v>4.0000000000000001E-3</v>
      </c>
      <c r="D203" s="272">
        <v>4.0000000000000001E-3</v>
      </c>
      <c r="E203" s="272">
        <v>4.0000000000000001E-3</v>
      </c>
      <c r="F203" s="272">
        <v>7.0000000000000001E-3</v>
      </c>
      <c r="G203" s="370">
        <v>4.5999999999999999E-2</v>
      </c>
      <c r="H203" s="372" t="s">
        <v>2408</v>
      </c>
    </row>
    <row r="204" spans="1:8" x14ac:dyDescent="0.25">
      <c r="A204" s="280" t="s">
        <v>122</v>
      </c>
      <c r="B204" s="52" t="s">
        <v>114</v>
      </c>
      <c r="C204" s="272">
        <v>2E-3</v>
      </c>
      <c r="D204" s="272">
        <v>1E-3</v>
      </c>
      <c r="E204" s="272">
        <v>4.0000000000000001E-3</v>
      </c>
      <c r="F204" s="272">
        <v>6.0000000000000001E-3</v>
      </c>
      <c r="G204" s="281">
        <f>G205+G206</f>
        <v>5.0000000000000001E-3</v>
      </c>
    </row>
    <row r="205" spans="1:8" x14ac:dyDescent="0.25">
      <c r="A205" s="280" t="s">
        <v>123</v>
      </c>
      <c r="B205" s="52" t="s">
        <v>114</v>
      </c>
      <c r="C205" s="272">
        <v>2E-3</v>
      </c>
      <c r="D205" s="272">
        <v>1E-3</v>
      </c>
      <c r="E205" s="272">
        <v>4.0000000000000001E-3</v>
      </c>
      <c r="F205" s="272">
        <v>5.0000000000000001E-3</v>
      </c>
      <c r="G205" s="281">
        <v>5.0000000000000001E-3</v>
      </c>
    </row>
    <row r="206" spans="1:8" x14ac:dyDescent="0.25">
      <c r="A206" s="280" t="s">
        <v>124</v>
      </c>
      <c r="B206" s="52" t="s">
        <v>114</v>
      </c>
      <c r="C206" s="272">
        <v>0</v>
      </c>
      <c r="D206" s="272">
        <v>0</v>
      </c>
      <c r="E206" s="272">
        <v>0</v>
      </c>
      <c r="F206" s="272">
        <v>0</v>
      </c>
      <c r="G206" s="281">
        <v>0</v>
      </c>
    </row>
    <row r="207" spans="1:8" ht="36" x14ac:dyDescent="0.25">
      <c r="A207" s="280" t="s">
        <v>2182</v>
      </c>
      <c r="B207" s="52" t="s">
        <v>114</v>
      </c>
      <c r="C207" s="272">
        <v>0.112</v>
      </c>
      <c r="D207" s="272">
        <v>9.8000000000000004E-2</v>
      </c>
      <c r="E207" s="272">
        <v>9.7000000000000003E-2</v>
      </c>
      <c r="F207" s="272">
        <v>6.7000000000000004E-2</v>
      </c>
      <c r="G207" s="371">
        <v>0.121</v>
      </c>
    </row>
    <row r="208" spans="1:8" ht="24" x14ac:dyDescent="0.25">
      <c r="A208" s="280" t="s">
        <v>126</v>
      </c>
      <c r="B208" s="52" t="s">
        <v>114</v>
      </c>
      <c r="C208" s="272">
        <v>0</v>
      </c>
      <c r="D208" s="272">
        <v>0</v>
      </c>
      <c r="E208" s="272">
        <v>0</v>
      </c>
      <c r="F208" s="272">
        <v>0</v>
      </c>
      <c r="G208" s="281">
        <v>0</v>
      </c>
    </row>
    <row r="209" spans="1:8" x14ac:dyDescent="0.25">
      <c r="A209" s="280" t="s">
        <v>127</v>
      </c>
      <c r="B209" s="52" t="s">
        <v>114</v>
      </c>
      <c r="C209" s="272">
        <v>-0.11600000000000001</v>
      </c>
      <c r="D209" s="272">
        <v>-0.10199999999999999</v>
      </c>
      <c r="E209" s="272">
        <v>-0.10199999999999999</v>
      </c>
      <c r="F209" s="272">
        <v>-7.3999999999999996E-2</v>
      </c>
      <c r="G209" s="281">
        <v>0</v>
      </c>
    </row>
    <row r="210" spans="1:8" x14ac:dyDescent="0.25">
      <c r="A210" s="280" t="s">
        <v>128</v>
      </c>
      <c r="B210" s="52" t="s">
        <v>129</v>
      </c>
      <c r="C210" s="282">
        <v>0</v>
      </c>
      <c r="D210" s="282">
        <v>0</v>
      </c>
      <c r="E210" s="282">
        <v>0</v>
      </c>
      <c r="F210" s="282">
        <v>0</v>
      </c>
      <c r="G210" s="282">
        <v>0</v>
      </c>
    </row>
    <row r="211" spans="1:8" ht="15.6" customHeight="1" x14ac:dyDescent="0.25">
      <c r="A211" s="409" t="s">
        <v>2198</v>
      </c>
      <c r="B211" s="409"/>
      <c r="C211" s="409"/>
      <c r="D211" s="409"/>
      <c r="E211" s="409"/>
      <c r="F211" s="409"/>
      <c r="G211" s="409"/>
    </row>
    <row r="212" spans="1:8" x14ac:dyDescent="0.25">
      <c r="A212" s="280" t="s">
        <v>113</v>
      </c>
      <c r="B212" s="52" t="s">
        <v>114</v>
      </c>
      <c r="C212" s="272">
        <v>0</v>
      </c>
      <c r="D212" s="272">
        <v>0</v>
      </c>
      <c r="E212" s="272">
        <v>0</v>
      </c>
      <c r="F212" s="272">
        <v>0</v>
      </c>
      <c r="G212" s="281">
        <v>0</v>
      </c>
    </row>
    <row r="213" spans="1:8" x14ac:dyDescent="0.25">
      <c r="A213" s="280" t="s">
        <v>116</v>
      </c>
      <c r="B213" s="52" t="s">
        <v>117</v>
      </c>
      <c r="C213" s="272">
        <v>0</v>
      </c>
      <c r="D213" s="272">
        <v>0</v>
      </c>
      <c r="E213" s="272">
        <v>0</v>
      </c>
      <c r="F213" s="272">
        <v>0</v>
      </c>
      <c r="G213" s="281">
        <v>0</v>
      </c>
    </row>
    <row r="214" spans="1:8" x14ac:dyDescent="0.25">
      <c r="A214" s="280" t="s">
        <v>118</v>
      </c>
      <c r="B214" s="52" t="s">
        <v>119</v>
      </c>
      <c r="C214" s="272">
        <v>0</v>
      </c>
      <c r="D214" s="272">
        <v>0</v>
      </c>
      <c r="E214" s="272">
        <v>0</v>
      </c>
      <c r="F214" s="272">
        <v>0</v>
      </c>
      <c r="G214" s="281">
        <v>0</v>
      </c>
    </row>
    <row r="215" spans="1:8" x14ac:dyDescent="0.25">
      <c r="A215" s="280" t="s">
        <v>120</v>
      </c>
      <c r="B215" s="52" t="s">
        <v>2181</v>
      </c>
      <c r="C215" s="272">
        <v>0</v>
      </c>
      <c r="D215" s="272">
        <v>0</v>
      </c>
      <c r="E215" s="272">
        <v>0</v>
      </c>
      <c r="F215" s="272">
        <v>0</v>
      </c>
      <c r="G215" s="281">
        <v>0</v>
      </c>
    </row>
    <row r="216" spans="1:8" ht="24" x14ac:dyDescent="0.25">
      <c r="A216" s="280" t="s">
        <v>121</v>
      </c>
      <c r="B216" s="52" t="s">
        <v>114</v>
      </c>
      <c r="C216" s="272">
        <v>3.0000000000000001E-3</v>
      </c>
      <c r="D216" s="272">
        <v>0</v>
      </c>
      <c r="E216" s="272">
        <v>1E-3</v>
      </c>
      <c r="F216" s="272">
        <v>1E-3</v>
      </c>
      <c r="G216" s="370">
        <v>1.4E-2</v>
      </c>
      <c r="H216" s="372" t="s">
        <v>2408</v>
      </c>
    </row>
    <row r="217" spans="1:8" x14ac:dyDescent="0.25">
      <c r="A217" s="280" t="s">
        <v>122</v>
      </c>
      <c r="B217" s="52" t="s">
        <v>114</v>
      </c>
      <c r="C217" s="272">
        <v>0</v>
      </c>
      <c r="D217" s="272">
        <v>0</v>
      </c>
      <c r="E217" s="272">
        <v>0</v>
      </c>
      <c r="F217" s="272">
        <v>0</v>
      </c>
      <c r="G217" s="281">
        <f>G218+G219</f>
        <v>0</v>
      </c>
    </row>
    <row r="218" spans="1:8" x14ac:dyDescent="0.25">
      <c r="A218" s="280" t="s">
        <v>123</v>
      </c>
      <c r="B218" s="52" t="s">
        <v>114</v>
      </c>
      <c r="C218" s="272">
        <v>0</v>
      </c>
      <c r="D218" s="272">
        <v>0</v>
      </c>
      <c r="E218" s="272">
        <v>0</v>
      </c>
      <c r="F218" s="272">
        <v>0</v>
      </c>
      <c r="G218" s="281">
        <v>0</v>
      </c>
    </row>
    <row r="219" spans="1:8" x14ac:dyDescent="0.25">
      <c r="A219" s="280" t="s">
        <v>124</v>
      </c>
      <c r="B219" s="52" t="s">
        <v>114</v>
      </c>
      <c r="C219" s="272">
        <v>0</v>
      </c>
      <c r="D219" s="272">
        <v>0</v>
      </c>
      <c r="E219" s="272">
        <v>0</v>
      </c>
      <c r="F219" s="272">
        <v>0</v>
      </c>
      <c r="G219" s="281">
        <v>0</v>
      </c>
    </row>
    <row r="220" spans="1:8" ht="24" x14ac:dyDescent="0.25">
      <c r="A220" s="280" t="s">
        <v>125</v>
      </c>
      <c r="B220" s="52" t="s">
        <v>114</v>
      </c>
      <c r="C220" s="272">
        <v>0</v>
      </c>
      <c r="D220" s="272">
        <v>0</v>
      </c>
      <c r="E220" s="272">
        <v>0</v>
      </c>
      <c r="F220" s="272">
        <v>0</v>
      </c>
      <c r="G220" s="281">
        <v>0</v>
      </c>
    </row>
    <row r="221" spans="1:8" ht="24" x14ac:dyDescent="0.25">
      <c r="A221" s="280" t="s">
        <v>126</v>
      </c>
      <c r="B221" s="52" t="s">
        <v>114</v>
      </c>
      <c r="C221" s="272">
        <v>0</v>
      </c>
      <c r="D221" s="272">
        <v>0</v>
      </c>
      <c r="E221" s="272">
        <v>0</v>
      </c>
      <c r="F221" s="272">
        <v>0</v>
      </c>
      <c r="G221" s="281">
        <v>0</v>
      </c>
    </row>
    <row r="222" spans="1:8" x14ac:dyDescent="0.25">
      <c r="A222" s="280" t="s">
        <v>127</v>
      </c>
      <c r="B222" s="52" t="s">
        <v>114</v>
      </c>
      <c r="C222" s="272">
        <v>-3.0000000000000001E-3</v>
      </c>
      <c r="D222" s="272">
        <v>0</v>
      </c>
      <c r="E222" s="272">
        <v>-1E-3</v>
      </c>
      <c r="F222" s="272">
        <v>-1E-3</v>
      </c>
      <c r="G222" s="281">
        <v>0</v>
      </c>
    </row>
    <row r="223" spans="1:8" x14ac:dyDescent="0.25">
      <c r="A223" s="280" t="s">
        <v>128</v>
      </c>
      <c r="B223" s="52" t="s">
        <v>129</v>
      </c>
      <c r="C223" s="282">
        <v>0</v>
      </c>
      <c r="D223" s="282">
        <v>0</v>
      </c>
      <c r="E223" s="282">
        <v>0</v>
      </c>
      <c r="F223" s="282">
        <v>0</v>
      </c>
      <c r="G223" s="282">
        <v>0</v>
      </c>
    </row>
    <row r="224" spans="1:8" ht="15.6" customHeight="1" x14ac:dyDescent="0.25">
      <c r="A224" s="409" t="s">
        <v>2199</v>
      </c>
      <c r="B224" s="409"/>
      <c r="C224" s="409"/>
      <c r="D224" s="409"/>
      <c r="E224" s="409"/>
      <c r="F224" s="409"/>
      <c r="G224" s="409"/>
    </row>
    <row r="225" spans="1:8" x14ac:dyDescent="0.25">
      <c r="A225" s="280" t="s">
        <v>113</v>
      </c>
      <c r="B225" s="52" t="s">
        <v>114</v>
      </c>
      <c r="C225" s="272">
        <v>0.5</v>
      </c>
      <c r="D225" s="272">
        <v>0.5</v>
      </c>
      <c r="E225" s="272">
        <v>0.5</v>
      </c>
      <c r="F225" s="272">
        <v>0.5</v>
      </c>
      <c r="G225" s="281">
        <v>0.5</v>
      </c>
    </row>
    <row r="226" spans="1:8" x14ac:dyDescent="0.25">
      <c r="A226" s="280" t="s">
        <v>116</v>
      </c>
      <c r="B226" s="52" t="s">
        <v>117</v>
      </c>
      <c r="C226" s="272">
        <v>6</v>
      </c>
      <c r="D226" s="272">
        <v>7</v>
      </c>
      <c r="E226" s="272">
        <v>8</v>
      </c>
      <c r="F226" s="272">
        <v>9</v>
      </c>
      <c r="G226" s="281">
        <v>10</v>
      </c>
    </row>
    <row r="227" spans="1:8" x14ac:dyDescent="0.25">
      <c r="A227" s="280" t="s">
        <v>118</v>
      </c>
      <c r="B227" s="52" t="s">
        <v>119</v>
      </c>
      <c r="C227" s="272">
        <v>0</v>
      </c>
      <c r="D227" s="272">
        <v>0</v>
      </c>
      <c r="E227" s="272">
        <v>0</v>
      </c>
      <c r="F227" s="272">
        <v>0</v>
      </c>
      <c r="G227" s="281">
        <v>0</v>
      </c>
    </row>
    <row r="228" spans="1:8" x14ac:dyDescent="0.25">
      <c r="A228" s="280" t="s">
        <v>120</v>
      </c>
      <c r="B228" s="52" t="s">
        <v>2181</v>
      </c>
      <c r="C228" s="272">
        <v>0</v>
      </c>
      <c r="D228" s="272">
        <v>0</v>
      </c>
      <c r="E228" s="272">
        <v>0</v>
      </c>
      <c r="F228" s="272">
        <v>0</v>
      </c>
      <c r="G228" s="281">
        <v>0</v>
      </c>
    </row>
    <row r="229" spans="1:8" ht="24" x14ac:dyDescent="0.25">
      <c r="A229" s="280" t="s">
        <v>121</v>
      </c>
      <c r="B229" s="52" t="s">
        <v>114</v>
      </c>
      <c r="C229" s="272">
        <v>6.0000000000000001E-3</v>
      </c>
      <c r="D229" s="272">
        <v>8.0000000000000002E-3</v>
      </c>
      <c r="E229" s="272">
        <v>6.0000000000000001E-3</v>
      </c>
      <c r="F229" s="272">
        <v>6.0000000000000001E-3</v>
      </c>
      <c r="G229" s="370">
        <v>0.14399999999999999</v>
      </c>
      <c r="H229" s="372" t="s">
        <v>2408</v>
      </c>
    </row>
    <row r="230" spans="1:8" x14ac:dyDescent="0.25">
      <c r="A230" s="280" t="s">
        <v>122</v>
      </c>
      <c r="B230" s="52" t="s">
        <v>114</v>
      </c>
      <c r="C230" s="272">
        <v>7.0000000000000001E-3</v>
      </c>
      <c r="D230" s="272">
        <v>7.0000000000000001E-3</v>
      </c>
      <c r="E230" s="272">
        <v>5.0000000000000001E-3</v>
      </c>
      <c r="F230" s="272">
        <v>6.0000000000000001E-3</v>
      </c>
      <c r="G230" s="281">
        <f>G231+G232</f>
        <v>7.0000000000000001E-3</v>
      </c>
    </row>
    <row r="231" spans="1:8" x14ac:dyDescent="0.25">
      <c r="A231" s="280" t="s">
        <v>123</v>
      </c>
      <c r="B231" s="52" t="s">
        <v>114</v>
      </c>
      <c r="C231" s="272">
        <v>7.0000000000000001E-3</v>
      </c>
      <c r="D231" s="272">
        <v>7.0000000000000001E-3</v>
      </c>
      <c r="E231" s="272">
        <v>5.0000000000000001E-3</v>
      </c>
      <c r="F231" s="272">
        <v>6.0000000000000001E-3</v>
      </c>
      <c r="G231" s="281">
        <v>7.0000000000000001E-3</v>
      </c>
    </row>
    <row r="232" spans="1:8" x14ac:dyDescent="0.25">
      <c r="A232" s="280" t="s">
        <v>124</v>
      </c>
      <c r="B232" s="52" t="s">
        <v>114</v>
      </c>
      <c r="C232" s="272">
        <v>0</v>
      </c>
      <c r="D232" s="272">
        <v>0</v>
      </c>
      <c r="E232" s="272">
        <v>0</v>
      </c>
      <c r="F232" s="272">
        <v>0</v>
      </c>
      <c r="G232" s="281">
        <v>0</v>
      </c>
    </row>
    <row r="233" spans="1:8" ht="36" x14ac:dyDescent="0.25">
      <c r="A233" s="280" t="s">
        <v>2182</v>
      </c>
      <c r="B233" s="52" t="s">
        <v>114</v>
      </c>
      <c r="C233" s="272">
        <v>2.1000000000000001E-2</v>
      </c>
      <c r="D233" s="272">
        <v>4.1000000000000002E-2</v>
      </c>
      <c r="E233" s="272">
        <v>2.9000000000000001E-2</v>
      </c>
      <c r="F233" s="272">
        <v>2.3E-2</v>
      </c>
      <c r="G233" s="371">
        <v>5.1999999999999998E-2</v>
      </c>
      <c r="H233" t="s">
        <v>2384</v>
      </c>
    </row>
    <row r="234" spans="1:8" ht="24" x14ac:dyDescent="0.25">
      <c r="A234" s="280" t="s">
        <v>126</v>
      </c>
      <c r="B234" s="52" t="s">
        <v>114</v>
      </c>
      <c r="C234" s="272">
        <v>0</v>
      </c>
      <c r="D234" s="272">
        <v>0</v>
      </c>
      <c r="E234" s="272">
        <v>0</v>
      </c>
      <c r="F234" s="272">
        <v>0</v>
      </c>
      <c r="G234" s="281">
        <v>0</v>
      </c>
    </row>
    <row r="235" spans="1:8" x14ac:dyDescent="0.25">
      <c r="A235" s="280" t="s">
        <v>127</v>
      </c>
      <c r="B235" s="52" t="s">
        <v>114</v>
      </c>
      <c r="C235" s="272">
        <v>0.47299999999999998</v>
      </c>
      <c r="D235" s="272">
        <v>0.45100000000000001</v>
      </c>
      <c r="E235" s="272">
        <v>0.46500000000000002</v>
      </c>
      <c r="F235" s="272">
        <v>0.47099999999999997</v>
      </c>
      <c r="G235" s="281">
        <f>G225-G230-G233</f>
        <v>0.441</v>
      </c>
    </row>
    <row r="236" spans="1:8" x14ac:dyDescent="0.25">
      <c r="A236" s="280" t="s">
        <v>128</v>
      </c>
      <c r="B236" s="52" t="s">
        <v>129</v>
      </c>
      <c r="C236" s="282">
        <v>0.94599999999999995</v>
      </c>
      <c r="D236" s="282">
        <v>0.90300000000000002</v>
      </c>
      <c r="E236" s="282">
        <v>0.92900000000000005</v>
      </c>
      <c r="F236" s="282">
        <v>0.94099999999999995</v>
      </c>
      <c r="G236" s="282">
        <f>G235/G225</f>
        <v>0.88200000000000001</v>
      </c>
    </row>
    <row r="237" spans="1:8" ht="15.6" customHeight="1" x14ac:dyDescent="0.25">
      <c r="A237" s="409" t="s">
        <v>2200</v>
      </c>
      <c r="B237" s="409"/>
      <c r="C237" s="409"/>
      <c r="D237" s="409"/>
      <c r="E237" s="409"/>
      <c r="F237" s="409"/>
      <c r="G237" s="409"/>
    </row>
    <row r="238" spans="1:8" x14ac:dyDescent="0.25">
      <c r="A238" s="280" t="s">
        <v>113</v>
      </c>
      <c r="B238" s="52" t="s">
        <v>114</v>
      </c>
      <c r="C238" s="272"/>
      <c r="D238" s="272">
        <v>1</v>
      </c>
      <c r="E238" s="272">
        <v>1</v>
      </c>
      <c r="F238" s="272">
        <v>1</v>
      </c>
      <c r="G238" s="281">
        <v>1</v>
      </c>
    </row>
    <row r="239" spans="1:8" x14ac:dyDescent="0.25">
      <c r="A239" s="280" t="s">
        <v>116</v>
      </c>
      <c r="B239" s="52" t="s">
        <v>117</v>
      </c>
      <c r="C239" s="272"/>
      <c r="D239" s="272"/>
      <c r="E239" s="272"/>
      <c r="F239" s="272"/>
      <c r="G239" s="281">
        <v>3</v>
      </c>
    </row>
    <row r="240" spans="1:8" x14ac:dyDescent="0.25">
      <c r="A240" s="280" t="s">
        <v>118</v>
      </c>
      <c r="B240" s="52" t="s">
        <v>119</v>
      </c>
      <c r="C240" s="272">
        <v>0</v>
      </c>
      <c r="D240" s="272">
        <v>0</v>
      </c>
      <c r="E240" s="272">
        <v>0</v>
      </c>
      <c r="F240" s="272">
        <v>0</v>
      </c>
      <c r="G240" s="281">
        <v>0</v>
      </c>
    </row>
    <row r="241" spans="1:8" x14ac:dyDescent="0.25">
      <c r="A241" s="280" t="s">
        <v>120</v>
      </c>
      <c r="B241" s="52" t="s">
        <v>2181</v>
      </c>
      <c r="C241" s="272">
        <v>0</v>
      </c>
      <c r="D241" s="272">
        <v>0</v>
      </c>
      <c r="E241" s="272">
        <v>0</v>
      </c>
      <c r="F241" s="272">
        <v>0</v>
      </c>
      <c r="G241" s="281">
        <v>0</v>
      </c>
    </row>
    <row r="242" spans="1:8" ht="24" x14ac:dyDescent="0.25">
      <c r="A242" s="280" t="s">
        <v>121</v>
      </c>
      <c r="B242" s="52" t="s">
        <v>114</v>
      </c>
      <c r="C242" s="272">
        <v>3.0000000000000001E-3</v>
      </c>
      <c r="D242" s="272">
        <v>4.0000000000000001E-3</v>
      </c>
      <c r="E242" s="272">
        <v>3.0000000000000001E-3</v>
      </c>
      <c r="F242" s="272">
        <v>3.0000000000000001E-3</v>
      </c>
      <c r="G242" s="370">
        <v>4.2000000000000003E-2</v>
      </c>
      <c r="H242" s="372" t="s">
        <v>2408</v>
      </c>
    </row>
    <row r="243" spans="1:8" x14ac:dyDescent="0.25">
      <c r="A243" s="280" t="s">
        <v>122</v>
      </c>
      <c r="B243" s="52" t="s">
        <v>114</v>
      </c>
      <c r="C243" s="272">
        <v>2E-3</v>
      </c>
      <c r="D243" s="272">
        <v>2E-3</v>
      </c>
      <c r="E243" s="272">
        <v>1E-3</v>
      </c>
      <c r="F243" s="272">
        <v>1E-3</v>
      </c>
      <c r="G243" s="281">
        <f>G244+G245</f>
        <v>2E-3</v>
      </c>
    </row>
    <row r="244" spans="1:8" x14ac:dyDescent="0.25">
      <c r="A244" s="280" t="s">
        <v>123</v>
      </c>
      <c r="B244" s="52" t="s">
        <v>114</v>
      </c>
      <c r="C244" s="272">
        <v>2E-3</v>
      </c>
      <c r="D244" s="272">
        <v>2E-3</v>
      </c>
      <c r="E244" s="272">
        <v>1E-3</v>
      </c>
      <c r="F244" s="272">
        <v>1E-3</v>
      </c>
      <c r="G244" s="281">
        <v>2E-3</v>
      </c>
    </row>
    <row r="245" spans="1:8" x14ac:dyDescent="0.25">
      <c r="A245" s="280" t="s">
        <v>124</v>
      </c>
      <c r="B245" s="52" t="s">
        <v>114</v>
      </c>
      <c r="C245" s="272">
        <v>0</v>
      </c>
      <c r="D245" s="272">
        <v>0</v>
      </c>
      <c r="E245" s="272">
        <v>0</v>
      </c>
      <c r="F245" s="272">
        <v>0</v>
      </c>
      <c r="G245" s="281">
        <v>0</v>
      </c>
    </row>
    <row r="246" spans="1:8" ht="24" x14ac:dyDescent="0.25">
      <c r="A246" s="280" t="s">
        <v>125</v>
      </c>
      <c r="B246" s="52" t="s">
        <v>114</v>
      </c>
      <c r="C246" s="272">
        <v>2E-3</v>
      </c>
      <c r="D246" s="272">
        <v>1E-3</v>
      </c>
      <c r="E246" s="272">
        <v>0</v>
      </c>
      <c r="F246" s="272">
        <v>0</v>
      </c>
      <c r="G246" s="281">
        <v>0</v>
      </c>
      <c r="H246" t="s">
        <v>2384</v>
      </c>
    </row>
    <row r="247" spans="1:8" ht="24" x14ac:dyDescent="0.25">
      <c r="A247" s="280" t="s">
        <v>126</v>
      </c>
      <c r="B247" s="52" t="s">
        <v>114</v>
      </c>
      <c r="C247" s="272">
        <v>0</v>
      </c>
      <c r="D247" s="272">
        <v>0</v>
      </c>
      <c r="E247" s="272">
        <v>0</v>
      </c>
      <c r="F247" s="272">
        <v>0</v>
      </c>
      <c r="G247" s="281">
        <v>0</v>
      </c>
    </row>
    <row r="248" spans="1:8" x14ac:dyDescent="0.25">
      <c r="A248" s="280" t="s">
        <v>127</v>
      </c>
      <c r="B248" s="52" t="s">
        <v>114</v>
      </c>
      <c r="C248" s="272">
        <v>-5.0000000000000001E-3</v>
      </c>
      <c r="D248" s="272">
        <v>0.995</v>
      </c>
      <c r="E248" s="272">
        <v>0.997</v>
      </c>
      <c r="F248" s="272">
        <v>0.997</v>
      </c>
      <c r="G248" s="281">
        <f>G238-G243-G246</f>
        <v>0.998</v>
      </c>
    </row>
    <row r="249" spans="1:8" x14ac:dyDescent="0.25">
      <c r="A249" s="280" t="s">
        <v>128</v>
      </c>
      <c r="B249" s="52" t="s">
        <v>129</v>
      </c>
      <c r="C249" s="282">
        <v>0</v>
      </c>
      <c r="D249" s="282">
        <v>0.995</v>
      </c>
      <c r="E249" s="282">
        <v>0.997</v>
      </c>
      <c r="F249" s="282">
        <v>0.997</v>
      </c>
      <c r="G249" s="282">
        <f>G248/G238</f>
        <v>0.998</v>
      </c>
    </row>
    <row r="250" spans="1:8" ht="15.6" customHeight="1" x14ac:dyDescent="0.25">
      <c r="A250" s="409" t="s">
        <v>2201</v>
      </c>
      <c r="B250" s="409"/>
      <c r="C250" s="409"/>
      <c r="D250" s="409"/>
      <c r="E250" s="409"/>
      <c r="F250" s="409"/>
      <c r="G250" s="409"/>
    </row>
    <row r="251" spans="1:8" x14ac:dyDescent="0.25">
      <c r="A251" s="280" t="s">
        <v>113</v>
      </c>
      <c r="B251" s="52" t="s">
        <v>114</v>
      </c>
      <c r="C251" s="272">
        <v>1</v>
      </c>
      <c r="D251" s="272">
        <v>1</v>
      </c>
      <c r="E251" s="272">
        <v>1</v>
      </c>
      <c r="F251" s="272">
        <v>1</v>
      </c>
      <c r="G251" s="281">
        <v>1</v>
      </c>
    </row>
    <row r="252" spans="1:8" x14ac:dyDescent="0.25">
      <c r="A252" s="280" t="s">
        <v>116</v>
      </c>
      <c r="B252" s="52" t="s">
        <v>117</v>
      </c>
      <c r="C252" s="272"/>
      <c r="D252" s="272"/>
      <c r="E252" s="272"/>
      <c r="F252" s="272"/>
      <c r="G252" s="281">
        <v>6</v>
      </c>
    </row>
    <row r="253" spans="1:8" x14ac:dyDescent="0.25">
      <c r="A253" s="280" t="s">
        <v>118</v>
      </c>
      <c r="B253" s="52" t="s">
        <v>119</v>
      </c>
      <c r="C253" s="272">
        <v>0</v>
      </c>
      <c r="D253" s="272">
        <v>0</v>
      </c>
      <c r="E253" s="272">
        <v>0</v>
      </c>
      <c r="F253" s="272">
        <v>0</v>
      </c>
      <c r="G253" s="281">
        <v>0</v>
      </c>
    </row>
    <row r="254" spans="1:8" x14ac:dyDescent="0.25">
      <c r="A254" s="280" t="s">
        <v>120</v>
      </c>
      <c r="B254" s="52" t="s">
        <v>2181</v>
      </c>
      <c r="C254" s="272">
        <v>0</v>
      </c>
      <c r="D254" s="272">
        <v>0</v>
      </c>
      <c r="E254" s="272">
        <v>0</v>
      </c>
      <c r="F254" s="272">
        <v>0</v>
      </c>
      <c r="G254" s="281">
        <v>0</v>
      </c>
    </row>
    <row r="255" spans="1:8" ht="24" x14ac:dyDescent="0.25">
      <c r="A255" s="280" t="s">
        <v>121</v>
      </c>
      <c r="B255" s="52" t="s">
        <v>114</v>
      </c>
      <c r="C255" s="272">
        <v>6.0000000000000001E-3</v>
      </c>
      <c r="D255" s="272">
        <v>2.1000000000000001E-2</v>
      </c>
      <c r="E255" s="272">
        <v>-1.2E-2</v>
      </c>
      <c r="F255" s="272">
        <v>-4.0000000000000001E-3</v>
      </c>
      <c r="G255" s="370">
        <f>0.102+0.058</f>
        <v>0.16</v>
      </c>
      <c r="H255" s="372" t="s">
        <v>2408</v>
      </c>
    </row>
    <row r="256" spans="1:8" x14ac:dyDescent="0.25">
      <c r="A256" s="280" t="s">
        <v>122</v>
      </c>
      <c r="B256" s="52" t="s">
        <v>114</v>
      </c>
      <c r="C256" s="272">
        <v>8.0000000000000002E-3</v>
      </c>
      <c r="D256" s="272">
        <v>1.0999999999999999E-2</v>
      </c>
      <c r="E256" s="272">
        <v>1.0999999999999999E-2</v>
      </c>
      <c r="F256" s="272">
        <v>1.9E-2</v>
      </c>
      <c r="G256" s="281">
        <f>G257+G258</f>
        <v>1.7000000000000001E-2</v>
      </c>
    </row>
    <row r="257" spans="1:7" x14ac:dyDescent="0.25">
      <c r="A257" s="280" t="s">
        <v>123</v>
      </c>
      <c r="B257" s="52" t="s">
        <v>114</v>
      </c>
      <c r="C257" s="272">
        <v>8.0000000000000002E-3</v>
      </c>
      <c r="D257" s="272">
        <v>1.0999999999999999E-2</v>
      </c>
      <c r="E257" s="272">
        <v>1.0999999999999999E-2</v>
      </c>
      <c r="F257" s="272">
        <v>1.7000000000000001E-2</v>
      </c>
      <c r="G257" s="281">
        <v>1.7000000000000001E-2</v>
      </c>
    </row>
    <row r="258" spans="1:7" x14ac:dyDescent="0.25">
      <c r="A258" s="280" t="s">
        <v>124</v>
      </c>
      <c r="B258" s="52" t="s">
        <v>114</v>
      </c>
      <c r="C258" s="272">
        <v>0</v>
      </c>
      <c r="D258" s="272">
        <v>0</v>
      </c>
      <c r="E258" s="272">
        <v>0</v>
      </c>
      <c r="F258" s="272">
        <v>2E-3</v>
      </c>
      <c r="G258" s="281">
        <v>0</v>
      </c>
    </row>
    <row r="259" spans="1:7" ht="24" x14ac:dyDescent="0.25">
      <c r="A259" s="280" t="s">
        <v>125</v>
      </c>
      <c r="B259" s="52" t="s">
        <v>114</v>
      </c>
      <c r="C259" s="272">
        <v>0.45500000000000002</v>
      </c>
      <c r="D259" s="272">
        <v>0.44600000000000001</v>
      </c>
      <c r="E259" s="272">
        <v>0.46100000000000002</v>
      </c>
      <c r="F259" s="272">
        <v>0.40300000000000002</v>
      </c>
      <c r="G259" s="281">
        <v>0.377</v>
      </c>
    </row>
    <row r="260" spans="1:7" ht="24" x14ac:dyDescent="0.25">
      <c r="A260" s="280" t="s">
        <v>126</v>
      </c>
      <c r="B260" s="52" t="s">
        <v>114</v>
      </c>
      <c r="C260" s="272">
        <v>0</v>
      </c>
      <c r="D260" s="272">
        <v>0</v>
      </c>
      <c r="E260" s="272">
        <v>0</v>
      </c>
      <c r="F260" s="272">
        <v>0</v>
      </c>
      <c r="G260" s="281">
        <v>0</v>
      </c>
    </row>
    <row r="261" spans="1:7" x14ac:dyDescent="0.25">
      <c r="A261" s="280" t="s">
        <v>127</v>
      </c>
      <c r="B261" s="52" t="s">
        <v>114</v>
      </c>
      <c r="C261" s="272">
        <v>0.53900000000000003</v>
      </c>
      <c r="D261" s="272">
        <v>0.53200000000000003</v>
      </c>
      <c r="E261" s="272">
        <v>0.55100000000000005</v>
      </c>
      <c r="F261" s="272">
        <v>0.60099999999999998</v>
      </c>
      <c r="G261" s="281">
        <f>G251-G256-G259</f>
        <v>0.60599999999999998</v>
      </c>
    </row>
    <row r="262" spans="1:7" x14ac:dyDescent="0.25">
      <c r="A262" s="280" t="s">
        <v>128</v>
      </c>
      <c r="B262" s="52" t="s">
        <v>129</v>
      </c>
      <c r="C262" s="282">
        <v>0.53900000000000003</v>
      </c>
      <c r="D262" s="282">
        <v>0.53200000000000003</v>
      </c>
      <c r="E262" s="282">
        <v>0.55100000000000005</v>
      </c>
      <c r="F262" s="282">
        <v>0.60099999999999998</v>
      </c>
      <c r="G262" s="282">
        <f>G261/G251</f>
        <v>0.60599999999999998</v>
      </c>
    </row>
    <row r="263" spans="1:7" x14ac:dyDescent="0.25">
      <c r="A263" s="409" t="s">
        <v>2156</v>
      </c>
      <c r="B263" s="409"/>
      <c r="C263" s="409"/>
      <c r="D263" s="409"/>
      <c r="E263" s="409"/>
      <c r="F263" s="409"/>
      <c r="G263" s="409"/>
    </row>
    <row r="264" spans="1:7" x14ac:dyDescent="0.25">
      <c r="A264" s="280" t="s">
        <v>113</v>
      </c>
      <c r="B264" s="52" t="s">
        <v>114</v>
      </c>
      <c r="C264" s="272">
        <v>15</v>
      </c>
      <c r="D264" s="272">
        <v>15</v>
      </c>
      <c r="E264" s="272">
        <v>15</v>
      </c>
      <c r="F264" s="272">
        <v>15</v>
      </c>
      <c r="G264" s="281"/>
    </row>
    <row r="265" spans="1:7" x14ac:dyDescent="0.25">
      <c r="A265" s="280" t="s">
        <v>116</v>
      </c>
      <c r="B265" s="52" t="s">
        <v>117</v>
      </c>
      <c r="C265" s="272"/>
      <c r="D265" s="272"/>
      <c r="E265" s="272"/>
      <c r="F265" s="272"/>
      <c r="G265" s="281"/>
    </row>
    <row r="266" spans="1:7" x14ac:dyDescent="0.25">
      <c r="A266" s="280" t="s">
        <v>118</v>
      </c>
      <c r="B266" s="52" t="s">
        <v>119</v>
      </c>
      <c r="C266" s="272">
        <v>2</v>
      </c>
      <c r="D266" s="272">
        <v>2</v>
      </c>
      <c r="E266" s="272">
        <v>2</v>
      </c>
      <c r="F266" s="272">
        <v>2</v>
      </c>
      <c r="G266" s="281"/>
    </row>
    <row r="267" spans="1:7" x14ac:dyDescent="0.25">
      <c r="A267" s="280" t="s">
        <v>120</v>
      </c>
      <c r="B267" s="52" t="s">
        <v>2181</v>
      </c>
      <c r="C267" s="272">
        <v>150</v>
      </c>
      <c r="D267" s="272">
        <v>150</v>
      </c>
      <c r="E267" s="272">
        <v>150</v>
      </c>
      <c r="F267" s="272">
        <v>150</v>
      </c>
      <c r="G267" s="281"/>
    </row>
    <row r="268" spans="1:7" ht="24" x14ac:dyDescent="0.25">
      <c r="A268" s="280" t="s">
        <v>121</v>
      </c>
      <c r="B268" s="52" t="s">
        <v>114</v>
      </c>
      <c r="C268" s="272">
        <v>15</v>
      </c>
      <c r="D268" s="272">
        <v>15</v>
      </c>
      <c r="E268" s="272">
        <v>15</v>
      </c>
      <c r="F268" s="272">
        <v>15</v>
      </c>
      <c r="G268" s="371"/>
    </row>
    <row r="269" spans="1:7" x14ac:dyDescent="0.25">
      <c r="A269" s="280" t="s">
        <v>122</v>
      </c>
      <c r="B269" s="52" t="s">
        <v>114</v>
      </c>
      <c r="C269" s="272">
        <v>4.2</v>
      </c>
      <c r="D269" s="272">
        <v>4.2</v>
      </c>
      <c r="E269" s="272">
        <v>4.2</v>
      </c>
      <c r="F269" s="272">
        <v>4.2</v>
      </c>
      <c r="G269" s="281"/>
    </row>
    <row r="270" spans="1:7" x14ac:dyDescent="0.25">
      <c r="A270" s="280" t="s">
        <v>123</v>
      </c>
      <c r="B270" s="52" t="s">
        <v>114</v>
      </c>
      <c r="C270" s="272">
        <v>4.2</v>
      </c>
      <c r="D270" s="272">
        <v>4.2</v>
      </c>
      <c r="E270" s="272">
        <v>4.2</v>
      </c>
      <c r="F270" s="272">
        <v>4.2</v>
      </c>
      <c r="G270" s="281"/>
    </row>
    <row r="271" spans="1:7" x14ac:dyDescent="0.25">
      <c r="A271" s="280" t="s">
        <v>124</v>
      </c>
      <c r="B271" s="52" t="s">
        <v>114</v>
      </c>
      <c r="C271" s="272">
        <v>0</v>
      </c>
      <c r="D271" s="272">
        <v>0</v>
      </c>
      <c r="E271" s="272">
        <v>0</v>
      </c>
      <c r="F271" s="272">
        <v>0</v>
      </c>
      <c r="G271" s="281"/>
    </row>
    <row r="272" spans="1:7" ht="24" x14ac:dyDescent="0.25">
      <c r="A272" s="280" t="s">
        <v>125</v>
      </c>
      <c r="B272" s="52" t="s">
        <v>114</v>
      </c>
      <c r="C272" s="272">
        <v>0</v>
      </c>
      <c r="D272" s="272">
        <v>0</v>
      </c>
      <c r="E272" s="272">
        <v>0</v>
      </c>
      <c r="F272" s="272">
        <v>0</v>
      </c>
      <c r="G272" s="281"/>
    </row>
    <row r="273" spans="1:7" ht="24" x14ac:dyDescent="0.25">
      <c r="A273" s="280" t="s">
        <v>126</v>
      </c>
      <c r="B273" s="52" t="s">
        <v>114</v>
      </c>
      <c r="C273" s="272">
        <v>0</v>
      </c>
      <c r="D273" s="272">
        <v>0</v>
      </c>
      <c r="E273" s="272">
        <v>0</v>
      </c>
      <c r="F273" s="272">
        <v>0</v>
      </c>
      <c r="G273" s="281"/>
    </row>
    <row r="274" spans="1:7" x14ac:dyDescent="0.25">
      <c r="A274" s="280" t="s">
        <v>127</v>
      </c>
      <c r="B274" s="52" t="s">
        <v>114</v>
      </c>
      <c r="C274" s="272">
        <v>10.8</v>
      </c>
      <c r="D274" s="272">
        <v>10.8</v>
      </c>
      <c r="E274" s="272">
        <v>10.8</v>
      </c>
      <c r="F274" s="272">
        <v>10.8</v>
      </c>
      <c r="G274" s="281"/>
    </row>
    <row r="275" spans="1:7" x14ac:dyDescent="0.25">
      <c r="A275" s="280" t="s">
        <v>128</v>
      </c>
      <c r="B275" s="52" t="s">
        <v>129</v>
      </c>
      <c r="C275" s="274">
        <v>0.72</v>
      </c>
      <c r="D275" s="274">
        <v>0.72</v>
      </c>
      <c r="E275" s="274">
        <v>0.72</v>
      </c>
      <c r="F275" s="274">
        <v>0.72</v>
      </c>
      <c r="G275" s="281"/>
    </row>
    <row r="276" spans="1:7" x14ac:dyDescent="0.25">
      <c r="A276" s="409" t="s">
        <v>1362</v>
      </c>
      <c r="B276" s="409"/>
      <c r="C276" s="409"/>
      <c r="D276" s="409"/>
      <c r="E276" s="409"/>
      <c r="F276" s="409"/>
      <c r="G276" s="409"/>
    </row>
    <row r="277" spans="1:7" x14ac:dyDescent="0.25">
      <c r="A277" s="280" t="s">
        <v>113</v>
      </c>
      <c r="B277" s="52" t="s">
        <v>114</v>
      </c>
      <c r="C277" s="272">
        <v>2</v>
      </c>
      <c r="D277" s="272">
        <v>2</v>
      </c>
      <c r="E277" s="272">
        <v>2</v>
      </c>
      <c r="F277" s="272">
        <v>2</v>
      </c>
      <c r="G277" s="281"/>
    </row>
    <row r="278" spans="1:7" x14ac:dyDescent="0.25">
      <c r="A278" s="280" t="s">
        <v>116</v>
      </c>
      <c r="B278" s="52" t="s">
        <v>117</v>
      </c>
      <c r="C278" s="272">
        <v>0</v>
      </c>
      <c r="D278" s="272">
        <v>0</v>
      </c>
      <c r="E278" s="272">
        <v>0</v>
      </c>
      <c r="F278" s="272">
        <v>0</v>
      </c>
      <c r="G278" s="281"/>
    </row>
    <row r="279" spans="1:7" x14ac:dyDescent="0.25">
      <c r="A279" s="280" t="s">
        <v>118</v>
      </c>
      <c r="B279" s="52" t="s">
        <v>119</v>
      </c>
      <c r="C279" s="272">
        <v>1</v>
      </c>
      <c r="D279" s="272">
        <v>1</v>
      </c>
      <c r="E279" s="272">
        <v>1</v>
      </c>
      <c r="F279" s="272">
        <v>1</v>
      </c>
      <c r="G279" s="281"/>
    </row>
    <row r="280" spans="1:7" x14ac:dyDescent="0.25">
      <c r="A280" s="280" t="s">
        <v>120</v>
      </c>
      <c r="B280" s="52" t="s">
        <v>2181</v>
      </c>
      <c r="C280" s="272">
        <v>100</v>
      </c>
      <c r="D280" s="272">
        <v>100</v>
      </c>
      <c r="E280" s="272">
        <v>100</v>
      </c>
      <c r="F280" s="272">
        <v>100</v>
      </c>
      <c r="G280" s="281"/>
    </row>
    <row r="281" spans="1:7" ht="24" x14ac:dyDescent="0.25">
      <c r="A281" s="280" t="s">
        <v>121</v>
      </c>
      <c r="B281" s="52" t="s">
        <v>114</v>
      </c>
      <c r="C281" s="272">
        <v>2</v>
      </c>
      <c r="D281" s="272">
        <v>2</v>
      </c>
      <c r="E281" s="272">
        <v>2</v>
      </c>
      <c r="F281" s="272">
        <v>2</v>
      </c>
      <c r="G281" s="371"/>
    </row>
    <row r="282" spans="1:7" x14ac:dyDescent="0.25">
      <c r="A282" s="280" t="s">
        <v>122</v>
      </c>
      <c r="B282" s="52" t="s">
        <v>114</v>
      </c>
      <c r="C282" s="272">
        <v>0.54800000000000004</v>
      </c>
      <c r="D282" s="272">
        <v>0.54800000000000004</v>
      </c>
      <c r="E282" s="272">
        <v>0.54800000000000004</v>
      </c>
      <c r="F282" s="272">
        <v>0.54800000000000004</v>
      </c>
      <c r="G282" s="281"/>
    </row>
    <row r="283" spans="1:7" x14ac:dyDescent="0.25">
      <c r="A283" s="280" t="s">
        <v>123</v>
      </c>
      <c r="B283" s="52" t="s">
        <v>114</v>
      </c>
      <c r="C283" s="272">
        <v>0.54800000000000004</v>
      </c>
      <c r="D283" s="272">
        <v>0.54800000000000004</v>
      </c>
      <c r="E283" s="272">
        <v>0.54800000000000004</v>
      </c>
      <c r="F283" s="272">
        <v>0.54800000000000004</v>
      </c>
      <c r="G283" s="281"/>
    </row>
    <row r="284" spans="1:7" x14ac:dyDescent="0.25">
      <c r="A284" s="280" t="s">
        <v>124</v>
      </c>
      <c r="B284" s="52" t="s">
        <v>114</v>
      </c>
      <c r="C284" s="272">
        <v>0</v>
      </c>
      <c r="D284" s="272">
        <v>0</v>
      </c>
      <c r="E284" s="272">
        <v>0</v>
      </c>
      <c r="F284" s="272">
        <v>0</v>
      </c>
      <c r="G284" s="281"/>
    </row>
    <row r="285" spans="1:7" ht="24" x14ac:dyDescent="0.25">
      <c r="A285" s="280" t="s">
        <v>125</v>
      </c>
      <c r="B285" s="52" t="s">
        <v>114</v>
      </c>
      <c r="C285" s="272">
        <v>0</v>
      </c>
      <c r="D285" s="272">
        <v>0</v>
      </c>
      <c r="E285" s="272">
        <v>0</v>
      </c>
      <c r="F285" s="272">
        <v>0</v>
      </c>
      <c r="G285" s="281"/>
    </row>
    <row r="286" spans="1:7" ht="24" x14ac:dyDescent="0.25">
      <c r="A286" s="280" t="s">
        <v>126</v>
      </c>
      <c r="B286" s="52" t="s">
        <v>114</v>
      </c>
      <c r="C286" s="272">
        <v>0</v>
      </c>
      <c r="D286" s="272">
        <v>0</v>
      </c>
      <c r="E286" s="272">
        <v>0</v>
      </c>
      <c r="F286" s="272">
        <v>0</v>
      </c>
      <c r="G286" s="281"/>
    </row>
    <row r="287" spans="1:7" x14ac:dyDescent="0.25">
      <c r="A287" s="280" t="s">
        <v>127</v>
      </c>
      <c r="B287" s="52" t="s">
        <v>114</v>
      </c>
      <c r="C287" s="272">
        <v>1.452</v>
      </c>
      <c r="D287" s="272">
        <v>1.452</v>
      </c>
      <c r="E287" s="272">
        <v>1.452</v>
      </c>
      <c r="F287" s="272">
        <v>1.452</v>
      </c>
      <c r="G287" s="281"/>
    </row>
    <row r="288" spans="1:7" x14ac:dyDescent="0.25">
      <c r="A288" s="280" t="s">
        <v>128</v>
      </c>
      <c r="B288" s="52" t="s">
        <v>129</v>
      </c>
      <c r="C288" s="274">
        <v>0.72599999999999998</v>
      </c>
      <c r="D288" s="274">
        <v>0.72599999999999998</v>
      </c>
      <c r="E288" s="274">
        <v>0.72599999999999998</v>
      </c>
      <c r="F288" s="274">
        <v>0.72599999999999998</v>
      </c>
      <c r="G288" s="281"/>
    </row>
    <row r="289" spans="1:7" x14ac:dyDescent="0.25">
      <c r="A289" s="409" t="s">
        <v>2157</v>
      </c>
      <c r="B289" s="409"/>
      <c r="C289" s="409"/>
      <c r="D289" s="409"/>
      <c r="E289" s="409"/>
      <c r="F289" s="409"/>
      <c r="G289" s="409"/>
    </row>
    <row r="290" spans="1:7" x14ac:dyDescent="0.25">
      <c r="A290" s="280" t="s">
        <v>113</v>
      </c>
      <c r="B290" s="52" t="s">
        <v>114</v>
      </c>
      <c r="C290" s="272">
        <v>6</v>
      </c>
      <c r="D290" s="272">
        <v>6</v>
      </c>
      <c r="E290" s="272">
        <v>6</v>
      </c>
      <c r="F290" s="272">
        <v>6</v>
      </c>
      <c r="G290" s="281"/>
    </row>
    <row r="291" spans="1:7" x14ac:dyDescent="0.25">
      <c r="A291" s="280" t="s">
        <v>116</v>
      </c>
      <c r="B291" s="52" t="s">
        <v>117</v>
      </c>
      <c r="C291" s="272">
        <v>0</v>
      </c>
      <c r="D291" s="272">
        <v>0</v>
      </c>
      <c r="E291" s="272">
        <v>0</v>
      </c>
      <c r="F291" s="272">
        <v>0</v>
      </c>
      <c r="G291" s="281"/>
    </row>
    <row r="292" spans="1:7" x14ac:dyDescent="0.25">
      <c r="A292" s="280" t="s">
        <v>118</v>
      </c>
      <c r="B292" s="52" t="s">
        <v>119</v>
      </c>
      <c r="C292" s="272">
        <v>2</v>
      </c>
      <c r="D292" s="272">
        <v>2</v>
      </c>
      <c r="E292" s="272">
        <v>2</v>
      </c>
      <c r="F292" s="272">
        <v>2</v>
      </c>
      <c r="G292" s="281"/>
    </row>
    <row r="293" spans="1:7" x14ac:dyDescent="0.25">
      <c r="A293" s="280" t="s">
        <v>120</v>
      </c>
      <c r="B293" s="52" t="s">
        <v>2181</v>
      </c>
      <c r="C293" s="272">
        <v>50</v>
      </c>
      <c r="D293" s="272">
        <v>50</v>
      </c>
      <c r="E293" s="272">
        <v>50</v>
      </c>
      <c r="F293" s="272">
        <v>50</v>
      </c>
      <c r="G293" s="281"/>
    </row>
    <row r="294" spans="1:7" ht="24" x14ac:dyDescent="0.25">
      <c r="A294" s="280" t="s">
        <v>121</v>
      </c>
      <c r="B294" s="52" t="s">
        <v>114</v>
      </c>
      <c r="C294" s="272">
        <v>3</v>
      </c>
      <c r="D294" s="272">
        <v>3</v>
      </c>
      <c r="E294" s="272">
        <v>3</v>
      </c>
      <c r="F294" s="272">
        <v>3</v>
      </c>
      <c r="G294" s="371"/>
    </row>
    <row r="295" spans="1:7" x14ac:dyDescent="0.25">
      <c r="A295" s="280" t="s">
        <v>122</v>
      </c>
      <c r="B295" s="52" t="s">
        <v>114</v>
      </c>
      <c r="C295" s="272">
        <v>0.45</v>
      </c>
      <c r="D295" s="272">
        <v>0.45</v>
      </c>
      <c r="E295" s="272">
        <v>0.45</v>
      </c>
      <c r="F295" s="272">
        <v>0.45</v>
      </c>
      <c r="G295" s="281"/>
    </row>
    <row r="296" spans="1:7" x14ac:dyDescent="0.25">
      <c r="A296" s="280" t="s">
        <v>123</v>
      </c>
      <c r="B296" s="52" t="s">
        <v>114</v>
      </c>
      <c r="C296" s="272">
        <v>0.45</v>
      </c>
      <c r="D296" s="272">
        <v>0.45</v>
      </c>
      <c r="E296" s="272">
        <v>0.45</v>
      </c>
      <c r="F296" s="272">
        <v>0.45</v>
      </c>
      <c r="G296" s="281"/>
    </row>
    <row r="297" spans="1:7" x14ac:dyDescent="0.25">
      <c r="A297" s="280" t="s">
        <v>124</v>
      </c>
      <c r="B297" s="52" t="s">
        <v>114</v>
      </c>
      <c r="C297" s="272">
        <v>0</v>
      </c>
      <c r="D297" s="272">
        <v>0</v>
      </c>
      <c r="E297" s="272">
        <v>0</v>
      </c>
      <c r="F297" s="272">
        <v>0</v>
      </c>
      <c r="G297" s="281"/>
    </row>
    <row r="298" spans="1:7" ht="24" x14ac:dyDescent="0.25">
      <c r="A298" s="280" t="s">
        <v>125</v>
      </c>
      <c r="B298" s="52" t="s">
        <v>114</v>
      </c>
      <c r="C298" s="272">
        <v>0</v>
      </c>
      <c r="D298" s="272">
        <v>0</v>
      </c>
      <c r="E298" s="272">
        <v>0</v>
      </c>
      <c r="F298" s="272">
        <v>0</v>
      </c>
      <c r="G298" s="281"/>
    </row>
    <row r="299" spans="1:7" ht="24" x14ac:dyDescent="0.25">
      <c r="A299" s="280" t="s">
        <v>126</v>
      </c>
      <c r="B299" s="52" t="s">
        <v>114</v>
      </c>
      <c r="C299" s="272">
        <v>0</v>
      </c>
      <c r="D299" s="272">
        <v>0</v>
      </c>
      <c r="E299" s="272">
        <v>0</v>
      </c>
      <c r="F299" s="272">
        <v>0</v>
      </c>
      <c r="G299" s="281"/>
    </row>
    <row r="300" spans="1:7" x14ac:dyDescent="0.25">
      <c r="A300" s="280" t="s">
        <v>127</v>
      </c>
      <c r="B300" s="52" t="s">
        <v>114</v>
      </c>
      <c r="C300" s="272">
        <v>5.55</v>
      </c>
      <c r="D300" s="272">
        <v>5.55</v>
      </c>
      <c r="E300" s="272">
        <v>5.55</v>
      </c>
      <c r="F300" s="272">
        <v>5.55</v>
      </c>
      <c r="G300" s="281"/>
    </row>
    <row r="301" spans="1:7" x14ac:dyDescent="0.25">
      <c r="A301" s="280" t="s">
        <v>128</v>
      </c>
      <c r="B301" s="52" t="s">
        <v>129</v>
      </c>
      <c r="C301" s="274">
        <v>0.92500000000000004</v>
      </c>
      <c r="D301" s="274">
        <v>0.92500000000000004</v>
      </c>
      <c r="E301" s="274">
        <v>0.92500000000000004</v>
      </c>
      <c r="F301" s="274">
        <v>0.92500000000000004</v>
      </c>
      <c r="G301" s="281"/>
    </row>
    <row r="302" spans="1:7" x14ac:dyDescent="0.25">
      <c r="A302" s="409" t="s">
        <v>1358</v>
      </c>
      <c r="B302" s="409"/>
      <c r="C302" s="409"/>
      <c r="D302" s="409"/>
      <c r="E302" s="409"/>
      <c r="F302" s="409"/>
      <c r="G302" s="409"/>
    </row>
    <row r="303" spans="1:7" x14ac:dyDescent="0.25">
      <c r="A303" s="280" t="s">
        <v>113</v>
      </c>
      <c r="B303" s="52" t="s">
        <v>114</v>
      </c>
      <c r="C303" s="272">
        <v>50</v>
      </c>
      <c r="D303" s="272">
        <v>50</v>
      </c>
      <c r="E303" s="272">
        <v>50</v>
      </c>
      <c r="F303" s="272">
        <v>50</v>
      </c>
      <c r="G303" s="281"/>
    </row>
    <row r="304" spans="1:7" x14ac:dyDescent="0.25">
      <c r="A304" s="280" t="s">
        <v>116</v>
      </c>
      <c r="B304" s="52" t="s">
        <v>117</v>
      </c>
      <c r="C304" s="272">
        <v>0</v>
      </c>
      <c r="D304" s="272">
        <v>0</v>
      </c>
      <c r="E304" s="272">
        <v>0</v>
      </c>
      <c r="F304" s="272">
        <v>0</v>
      </c>
      <c r="G304" s="281"/>
    </row>
    <row r="305" spans="1:7" x14ac:dyDescent="0.25">
      <c r="A305" s="280" t="s">
        <v>118</v>
      </c>
      <c r="B305" s="52" t="s">
        <v>119</v>
      </c>
      <c r="C305" s="272">
        <v>3</v>
      </c>
      <c r="D305" s="272">
        <v>3</v>
      </c>
      <c r="E305" s="272">
        <v>3</v>
      </c>
      <c r="F305" s="272">
        <v>3</v>
      </c>
      <c r="G305" s="281"/>
    </row>
    <row r="306" spans="1:7" x14ac:dyDescent="0.25">
      <c r="A306" s="280" t="s">
        <v>120</v>
      </c>
      <c r="B306" s="52" t="s">
        <v>2181</v>
      </c>
      <c r="C306" s="272">
        <v>100</v>
      </c>
      <c r="D306" s="272">
        <v>100</v>
      </c>
      <c r="E306" s="272">
        <v>100</v>
      </c>
      <c r="F306" s="272">
        <v>100</v>
      </c>
      <c r="G306" s="281"/>
    </row>
    <row r="307" spans="1:7" ht="24" x14ac:dyDescent="0.25">
      <c r="A307" s="280" t="s">
        <v>121</v>
      </c>
      <c r="B307" s="52" t="s">
        <v>114</v>
      </c>
      <c r="C307" s="272">
        <v>20</v>
      </c>
      <c r="D307" s="272">
        <v>20</v>
      </c>
      <c r="E307" s="272">
        <v>20</v>
      </c>
      <c r="F307" s="272">
        <v>20</v>
      </c>
      <c r="G307" s="371"/>
    </row>
    <row r="308" spans="1:7" x14ac:dyDescent="0.25">
      <c r="A308" s="280" t="s">
        <v>122</v>
      </c>
      <c r="B308" s="52" t="s">
        <v>114</v>
      </c>
      <c r="C308" s="272">
        <v>11.2</v>
      </c>
      <c r="D308" s="272">
        <v>11.2</v>
      </c>
      <c r="E308" s="272">
        <v>11.2</v>
      </c>
      <c r="F308" s="272">
        <v>11.2</v>
      </c>
      <c r="G308" s="281"/>
    </row>
    <row r="309" spans="1:7" x14ac:dyDescent="0.25">
      <c r="A309" s="280" t="s">
        <v>123</v>
      </c>
      <c r="B309" s="52" t="s">
        <v>114</v>
      </c>
      <c r="C309" s="272">
        <v>11.2</v>
      </c>
      <c r="D309" s="272">
        <v>11.2</v>
      </c>
      <c r="E309" s="272">
        <v>11.2</v>
      </c>
      <c r="F309" s="272">
        <v>11.2</v>
      </c>
      <c r="G309" s="281"/>
    </row>
    <row r="310" spans="1:7" x14ac:dyDescent="0.25">
      <c r="A310" s="280" t="s">
        <v>124</v>
      </c>
      <c r="B310" s="52" t="s">
        <v>114</v>
      </c>
      <c r="C310" s="272">
        <v>0</v>
      </c>
      <c r="D310" s="272">
        <v>0</v>
      </c>
      <c r="E310" s="272">
        <v>0</v>
      </c>
      <c r="F310" s="272">
        <v>0</v>
      </c>
      <c r="G310" s="281"/>
    </row>
    <row r="311" spans="1:7" ht="24" x14ac:dyDescent="0.25">
      <c r="A311" s="280" t="s">
        <v>125</v>
      </c>
      <c r="B311" s="52" t="s">
        <v>114</v>
      </c>
      <c r="C311" s="272">
        <v>0</v>
      </c>
      <c r="D311" s="272">
        <v>0</v>
      </c>
      <c r="E311" s="272">
        <v>0</v>
      </c>
      <c r="F311" s="272">
        <v>0</v>
      </c>
      <c r="G311" s="281"/>
    </row>
    <row r="312" spans="1:7" ht="24" x14ac:dyDescent="0.25">
      <c r="A312" s="280" t="s">
        <v>126</v>
      </c>
      <c r="B312" s="52" t="s">
        <v>114</v>
      </c>
      <c r="C312" s="272">
        <v>10</v>
      </c>
      <c r="D312" s="272">
        <v>10</v>
      </c>
      <c r="E312" s="272">
        <v>10</v>
      </c>
      <c r="F312" s="272">
        <v>10</v>
      </c>
      <c r="G312" s="281"/>
    </row>
    <row r="313" spans="1:7" x14ac:dyDescent="0.25">
      <c r="A313" s="280" t="s">
        <v>127</v>
      </c>
      <c r="B313" s="52" t="s">
        <v>114</v>
      </c>
      <c r="C313" s="272">
        <v>38.799999999999997</v>
      </c>
      <c r="D313" s="272">
        <v>38.799999999999997</v>
      </c>
      <c r="E313" s="272">
        <v>38.799999999999997</v>
      </c>
      <c r="F313" s="272">
        <v>38.799999999999997</v>
      </c>
      <c r="G313" s="281"/>
    </row>
    <row r="314" spans="1:7" x14ac:dyDescent="0.25">
      <c r="A314" s="280" t="s">
        <v>128</v>
      </c>
      <c r="B314" s="52" t="s">
        <v>129</v>
      </c>
      <c r="C314" s="274">
        <v>0.77600000000000002</v>
      </c>
      <c r="D314" s="274">
        <v>0.77600000000000002</v>
      </c>
      <c r="E314" s="274">
        <v>0.77600000000000002</v>
      </c>
      <c r="F314" s="274">
        <v>0.77600000000000002</v>
      </c>
      <c r="G314" s="281"/>
    </row>
    <row r="315" spans="1:7" x14ac:dyDescent="0.25">
      <c r="A315" s="409" t="s">
        <v>1361</v>
      </c>
      <c r="B315" s="409"/>
      <c r="C315" s="409"/>
      <c r="D315" s="409"/>
      <c r="E315" s="409"/>
      <c r="F315" s="409"/>
      <c r="G315" s="409"/>
    </row>
    <row r="316" spans="1:7" x14ac:dyDescent="0.25">
      <c r="A316" s="280" t="s">
        <v>113</v>
      </c>
      <c r="B316" s="52" t="s">
        <v>114</v>
      </c>
      <c r="C316" s="272">
        <v>8</v>
      </c>
      <c r="D316" s="272">
        <v>8</v>
      </c>
      <c r="E316" s="272">
        <v>8</v>
      </c>
      <c r="F316" s="272">
        <v>8</v>
      </c>
      <c r="G316" s="281"/>
    </row>
    <row r="317" spans="1:7" x14ac:dyDescent="0.25">
      <c r="A317" s="280" t="s">
        <v>116</v>
      </c>
      <c r="B317" s="52" t="s">
        <v>117</v>
      </c>
      <c r="C317" s="272">
        <v>20</v>
      </c>
      <c r="D317" s="272">
        <v>19</v>
      </c>
      <c r="E317" s="272">
        <v>18</v>
      </c>
      <c r="F317" s="272">
        <v>17</v>
      </c>
      <c r="G317" s="281"/>
    </row>
    <row r="318" spans="1:7" x14ac:dyDescent="0.25">
      <c r="A318" s="280" t="s">
        <v>118</v>
      </c>
      <c r="B318" s="52" t="s">
        <v>119</v>
      </c>
      <c r="C318" s="272">
        <v>2</v>
      </c>
      <c r="D318" s="272">
        <v>2</v>
      </c>
      <c r="E318" s="272">
        <v>2</v>
      </c>
      <c r="F318" s="272">
        <v>2</v>
      </c>
      <c r="G318" s="281"/>
    </row>
    <row r="319" spans="1:7" x14ac:dyDescent="0.25">
      <c r="A319" s="280" t="s">
        <v>120</v>
      </c>
      <c r="B319" s="52" t="s">
        <v>2181</v>
      </c>
      <c r="C319" s="272">
        <v>100</v>
      </c>
      <c r="D319" s="272">
        <v>100</v>
      </c>
      <c r="E319" s="272">
        <v>100</v>
      </c>
      <c r="F319" s="272">
        <v>100</v>
      </c>
      <c r="G319" s="281"/>
    </row>
    <row r="320" spans="1:7" ht="24" x14ac:dyDescent="0.25">
      <c r="A320" s="280" t="s">
        <v>121</v>
      </c>
      <c r="B320" s="52" t="s">
        <v>114</v>
      </c>
      <c r="C320" s="272">
        <v>0.8</v>
      </c>
      <c r="D320" s="272">
        <v>0.8</v>
      </c>
      <c r="E320" s="272">
        <v>0.8</v>
      </c>
      <c r="F320" s="272">
        <v>0.8</v>
      </c>
      <c r="G320" s="371"/>
    </row>
    <row r="321" spans="1:7" x14ac:dyDescent="0.25">
      <c r="A321" s="280" t="s">
        <v>122</v>
      </c>
      <c r="B321" s="52" t="s">
        <v>114</v>
      </c>
      <c r="C321" s="272">
        <v>1.34</v>
      </c>
      <c r="D321" s="272">
        <v>1.34</v>
      </c>
      <c r="E321" s="272">
        <v>1.34</v>
      </c>
      <c r="F321" s="272">
        <v>1.34</v>
      </c>
      <c r="G321" s="281"/>
    </row>
    <row r="322" spans="1:7" x14ac:dyDescent="0.25">
      <c r="A322" s="280" t="s">
        <v>123</v>
      </c>
      <c r="B322" s="52" t="s">
        <v>114</v>
      </c>
      <c r="C322" s="272">
        <v>1.34</v>
      </c>
      <c r="D322" s="272">
        <v>1.34</v>
      </c>
      <c r="E322" s="272">
        <v>1.34</v>
      </c>
      <c r="F322" s="272">
        <v>1.34</v>
      </c>
      <c r="G322" s="281"/>
    </row>
    <row r="323" spans="1:7" x14ac:dyDescent="0.25">
      <c r="A323" s="280" t="s">
        <v>124</v>
      </c>
      <c r="B323" s="52" t="s">
        <v>114</v>
      </c>
      <c r="C323" s="272">
        <v>0</v>
      </c>
      <c r="D323" s="272">
        <v>0</v>
      </c>
      <c r="E323" s="272">
        <v>0</v>
      </c>
      <c r="F323" s="272">
        <v>0</v>
      </c>
      <c r="G323" s="281"/>
    </row>
    <row r="324" spans="1:7" ht="24" x14ac:dyDescent="0.25">
      <c r="A324" s="280" t="s">
        <v>125</v>
      </c>
      <c r="B324" s="52" t="s">
        <v>114</v>
      </c>
      <c r="C324" s="272">
        <v>0</v>
      </c>
      <c r="D324" s="272">
        <v>0</v>
      </c>
      <c r="E324" s="272">
        <v>0</v>
      </c>
      <c r="F324" s="272">
        <v>0</v>
      </c>
      <c r="G324" s="281"/>
    </row>
    <row r="325" spans="1:7" ht="24" x14ac:dyDescent="0.25">
      <c r="A325" s="280" t="s">
        <v>126</v>
      </c>
      <c r="B325" s="52" t="s">
        <v>114</v>
      </c>
      <c r="C325" s="272">
        <v>0</v>
      </c>
      <c r="D325" s="272">
        <v>0</v>
      </c>
      <c r="E325" s="272">
        <v>0</v>
      </c>
      <c r="F325" s="272">
        <v>0</v>
      </c>
      <c r="G325" s="281"/>
    </row>
    <row r="326" spans="1:7" x14ac:dyDescent="0.25">
      <c r="A326" s="280" t="s">
        <v>127</v>
      </c>
      <c r="B326" s="52" t="s">
        <v>114</v>
      </c>
      <c r="C326" s="272">
        <v>7.2</v>
      </c>
      <c r="D326" s="272">
        <v>7.2</v>
      </c>
      <c r="E326" s="272">
        <v>7.2</v>
      </c>
      <c r="F326" s="272">
        <v>7.2</v>
      </c>
      <c r="G326" s="281"/>
    </row>
    <row r="327" spans="1:7" x14ac:dyDescent="0.25">
      <c r="A327" s="280" t="s">
        <v>128</v>
      </c>
      <c r="B327" s="52" t="s">
        <v>129</v>
      </c>
      <c r="C327" s="282">
        <v>0.9</v>
      </c>
      <c r="D327" s="282">
        <v>0.9</v>
      </c>
      <c r="E327" s="282">
        <v>0.9</v>
      </c>
      <c r="F327" s="282">
        <v>0.9</v>
      </c>
      <c r="G327" s="281"/>
    </row>
    <row r="328" spans="1:7" ht="15" customHeight="1" x14ac:dyDescent="0.25">
      <c r="A328" s="409" t="s">
        <v>1360</v>
      </c>
      <c r="B328" s="409"/>
      <c r="C328" s="409"/>
      <c r="D328" s="409"/>
      <c r="E328" s="409"/>
      <c r="F328" s="409"/>
      <c r="G328" s="409"/>
    </row>
    <row r="329" spans="1:7" x14ac:dyDescent="0.25">
      <c r="A329" s="280" t="s">
        <v>113</v>
      </c>
      <c r="B329" s="52" t="s">
        <v>114</v>
      </c>
      <c r="C329" s="272">
        <v>25.48</v>
      </c>
      <c r="D329" s="272">
        <v>25.48</v>
      </c>
      <c r="E329" s="272">
        <v>25.48</v>
      </c>
      <c r="F329" s="272">
        <v>25.48</v>
      </c>
      <c r="G329" s="281"/>
    </row>
    <row r="330" spans="1:7" x14ac:dyDescent="0.25">
      <c r="A330" s="280" t="s">
        <v>116</v>
      </c>
      <c r="B330" s="52" t="s">
        <v>117</v>
      </c>
      <c r="C330" s="272">
        <v>1</v>
      </c>
      <c r="D330" s="272">
        <v>2</v>
      </c>
      <c r="E330" s="272">
        <v>3</v>
      </c>
      <c r="F330" s="272">
        <v>4</v>
      </c>
      <c r="G330" s="281"/>
    </row>
    <row r="331" spans="1:7" x14ac:dyDescent="0.25">
      <c r="A331" s="280" t="s">
        <v>118</v>
      </c>
      <c r="B331" s="52" t="s">
        <v>119</v>
      </c>
      <c r="C331" s="272">
        <v>0</v>
      </c>
      <c r="D331" s="272">
        <v>0</v>
      </c>
      <c r="E331" s="272">
        <v>0</v>
      </c>
      <c r="F331" s="272">
        <v>0</v>
      </c>
      <c r="G331" s="281"/>
    </row>
    <row r="332" spans="1:7" x14ac:dyDescent="0.25">
      <c r="A332" s="280" t="s">
        <v>120</v>
      </c>
      <c r="B332" s="52" t="s">
        <v>2181</v>
      </c>
      <c r="C332" s="272">
        <v>100</v>
      </c>
      <c r="D332" s="272">
        <v>100</v>
      </c>
      <c r="E332" s="272">
        <v>100</v>
      </c>
      <c r="F332" s="272">
        <v>100</v>
      </c>
      <c r="G332" s="281"/>
    </row>
    <row r="333" spans="1:7" ht="24" x14ac:dyDescent="0.25">
      <c r="A333" s="280" t="s">
        <v>121</v>
      </c>
      <c r="B333" s="52" t="s">
        <v>114</v>
      </c>
      <c r="C333" s="272">
        <v>2.5000000000000001E-3</v>
      </c>
      <c r="D333" s="272">
        <v>2.5000000000000001E-3</v>
      </c>
      <c r="E333" s="272">
        <v>2.5000000000000001E-3</v>
      </c>
      <c r="F333" s="272">
        <v>2.5000000000000001E-3</v>
      </c>
      <c r="G333" s="281"/>
    </row>
    <row r="334" spans="1:7" x14ac:dyDescent="0.25">
      <c r="A334" s="280" t="s">
        <v>122</v>
      </c>
      <c r="B334" s="52" t="s">
        <v>114</v>
      </c>
      <c r="C334" s="272">
        <v>2.5000000000000001E-3</v>
      </c>
      <c r="D334" s="272">
        <v>2.5000000000000001E-3</v>
      </c>
      <c r="E334" s="272">
        <v>2.5000000000000001E-3</v>
      </c>
      <c r="F334" s="272">
        <v>2.5000000000000001E-3</v>
      </c>
      <c r="G334" s="281"/>
    </row>
    <row r="335" spans="1:7" x14ac:dyDescent="0.25">
      <c r="A335" s="280" t="s">
        <v>123</v>
      </c>
      <c r="B335" s="52" t="s">
        <v>114</v>
      </c>
      <c r="C335" s="272">
        <v>2.5000000000000001E-3</v>
      </c>
      <c r="D335" s="272">
        <v>2.5000000000000001E-3</v>
      </c>
      <c r="E335" s="272">
        <v>2.5000000000000001E-3</v>
      </c>
      <c r="F335" s="272">
        <v>2.5000000000000001E-3</v>
      </c>
      <c r="G335" s="281"/>
    </row>
    <row r="336" spans="1:7" x14ac:dyDescent="0.25">
      <c r="A336" s="280" t="s">
        <v>124</v>
      </c>
      <c r="B336" s="52" t="s">
        <v>114</v>
      </c>
      <c r="C336" s="272">
        <v>0</v>
      </c>
      <c r="D336" s="272">
        <v>0</v>
      </c>
      <c r="E336" s="272">
        <v>0</v>
      </c>
      <c r="F336" s="272">
        <v>0</v>
      </c>
      <c r="G336" s="281"/>
    </row>
    <row r="337" spans="1:7" ht="24" x14ac:dyDescent="0.25">
      <c r="A337" s="280" t="s">
        <v>125</v>
      </c>
      <c r="B337" s="52" t="s">
        <v>114</v>
      </c>
      <c r="C337" s="272">
        <v>0</v>
      </c>
      <c r="D337" s="272">
        <v>0</v>
      </c>
      <c r="E337" s="272">
        <v>0</v>
      </c>
      <c r="F337" s="272">
        <v>0</v>
      </c>
      <c r="G337" s="281"/>
    </row>
    <row r="338" spans="1:7" ht="24" x14ac:dyDescent="0.25">
      <c r="A338" s="280" t="s">
        <v>126</v>
      </c>
      <c r="B338" s="52" t="s">
        <v>114</v>
      </c>
      <c r="C338" s="272">
        <v>0</v>
      </c>
      <c r="D338" s="272">
        <v>0</v>
      </c>
      <c r="E338" s="272">
        <v>0</v>
      </c>
      <c r="F338" s="272">
        <v>0</v>
      </c>
      <c r="G338" s="281"/>
    </row>
    <row r="339" spans="1:7" x14ac:dyDescent="0.25">
      <c r="A339" s="280" t="s">
        <v>127</v>
      </c>
      <c r="B339" s="52" t="s">
        <v>114</v>
      </c>
      <c r="C339" s="272">
        <v>25.5</v>
      </c>
      <c r="D339" s="272">
        <v>25.5</v>
      </c>
      <c r="E339" s="272">
        <v>25.5</v>
      </c>
      <c r="F339" s="272">
        <v>25.48</v>
      </c>
      <c r="G339" s="281"/>
    </row>
    <row r="340" spans="1:7" x14ac:dyDescent="0.25">
      <c r="A340" s="280" t="s">
        <v>128</v>
      </c>
      <c r="B340" s="52" t="s">
        <v>129</v>
      </c>
      <c r="C340" s="274">
        <v>1</v>
      </c>
      <c r="D340" s="274">
        <v>1</v>
      </c>
      <c r="E340" s="274">
        <v>1</v>
      </c>
      <c r="F340" s="274">
        <v>1</v>
      </c>
      <c r="G340" s="281"/>
    </row>
    <row r="341" spans="1:7" ht="15" customHeight="1" x14ac:dyDescent="0.25">
      <c r="A341" s="409" t="s">
        <v>2158</v>
      </c>
      <c r="B341" s="409"/>
      <c r="C341" s="409"/>
      <c r="D341" s="409"/>
      <c r="E341" s="409"/>
      <c r="F341" s="409"/>
      <c r="G341" s="409"/>
    </row>
    <row r="342" spans="1:7" x14ac:dyDescent="0.25">
      <c r="A342" s="280" t="s">
        <v>113</v>
      </c>
      <c r="B342" s="52" t="s">
        <v>114</v>
      </c>
      <c r="C342" s="272">
        <v>0.2</v>
      </c>
      <c r="D342" s="272">
        <v>0.2</v>
      </c>
      <c r="E342" s="272">
        <v>0.2</v>
      </c>
      <c r="F342" s="272">
        <v>0.2</v>
      </c>
      <c r="G342" s="281"/>
    </row>
    <row r="343" spans="1:7" x14ac:dyDescent="0.25">
      <c r="A343" s="280" t="s">
        <v>116</v>
      </c>
      <c r="B343" s="52" t="s">
        <v>117</v>
      </c>
      <c r="C343" s="272">
        <v>0</v>
      </c>
      <c r="D343" s="272">
        <v>0</v>
      </c>
      <c r="E343" s="272">
        <v>0</v>
      </c>
      <c r="F343" s="272">
        <v>0</v>
      </c>
      <c r="G343" s="281"/>
    </row>
    <row r="344" spans="1:7" x14ac:dyDescent="0.25">
      <c r="A344" s="280" t="s">
        <v>118</v>
      </c>
      <c r="B344" s="52" t="s">
        <v>119</v>
      </c>
      <c r="C344" s="272">
        <v>0</v>
      </c>
      <c r="D344" s="272">
        <v>0</v>
      </c>
      <c r="E344" s="272">
        <v>0</v>
      </c>
      <c r="F344" s="272">
        <v>0</v>
      </c>
      <c r="G344" s="281"/>
    </row>
    <row r="345" spans="1:7" x14ac:dyDescent="0.25">
      <c r="A345" s="280" t="s">
        <v>120</v>
      </c>
      <c r="B345" s="52" t="s">
        <v>2181</v>
      </c>
      <c r="C345" s="272">
        <v>0</v>
      </c>
      <c r="D345" s="272">
        <v>0</v>
      </c>
      <c r="E345" s="272">
        <v>0</v>
      </c>
      <c r="F345" s="272">
        <v>0</v>
      </c>
      <c r="G345" s="281"/>
    </row>
    <row r="346" spans="1:7" ht="24" x14ac:dyDescent="0.25">
      <c r="A346" s="280" t="s">
        <v>121</v>
      </c>
      <c r="B346" s="52" t="s">
        <v>114</v>
      </c>
      <c r="C346" s="272">
        <v>0.03</v>
      </c>
      <c r="D346" s="272">
        <v>0.03</v>
      </c>
      <c r="E346" s="272">
        <v>0.03</v>
      </c>
      <c r="F346" s="272">
        <v>0.03</v>
      </c>
      <c r="G346" s="281"/>
    </row>
    <row r="347" spans="1:7" x14ac:dyDescent="0.25">
      <c r="A347" s="280" t="s">
        <v>122</v>
      </c>
      <c r="B347" s="52" t="s">
        <v>114</v>
      </c>
      <c r="C347" s="272">
        <v>0.03</v>
      </c>
      <c r="D347" s="272">
        <v>0.03</v>
      </c>
      <c r="E347" s="272">
        <v>0.03</v>
      </c>
      <c r="F347" s="272">
        <v>0.03</v>
      </c>
      <c r="G347" s="281"/>
    </row>
    <row r="348" spans="1:7" x14ac:dyDescent="0.25">
      <c r="A348" s="280" t="s">
        <v>123</v>
      </c>
      <c r="B348" s="52" t="s">
        <v>114</v>
      </c>
      <c r="C348" s="272">
        <v>0.03</v>
      </c>
      <c r="D348" s="272">
        <v>0.03</v>
      </c>
      <c r="E348" s="272">
        <v>0.03</v>
      </c>
      <c r="F348" s="272">
        <v>0.03</v>
      </c>
      <c r="G348" s="281"/>
    </row>
    <row r="349" spans="1:7" x14ac:dyDescent="0.25">
      <c r="A349" s="280" t="s">
        <v>124</v>
      </c>
      <c r="B349" s="52" t="s">
        <v>114</v>
      </c>
      <c r="C349" s="272">
        <v>0</v>
      </c>
      <c r="D349" s="272">
        <v>0</v>
      </c>
      <c r="E349" s="272">
        <v>0</v>
      </c>
      <c r="F349" s="272">
        <v>0</v>
      </c>
      <c r="G349" s="281"/>
    </row>
    <row r="350" spans="1:7" ht="24" x14ac:dyDescent="0.25">
      <c r="A350" s="280" t="s">
        <v>125</v>
      </c>
      <c r="B350" s="52" t="s">
        <v>114</v>
      </c>
      <c r="C350" s="272">
        <v>0</v>
      </c>
      <c r="D350" s="272">
        <v>0</v>
      </c>
      <c r="E350" s="272">
        <v>0</v>
      </c>
      <c r="F350" s="272">
        <v>0</v>
      </c>
      <c r="G350" s="281"/>
    </row>
    <row r="351" spans="1:7" ht="24" x14ac:dyDescent="0.25">
      <c r="A351" s="280" t="s">
        <v>126</v>
      </c>
      <c r="B351" s="52" t="s">
        <v>114</v>
      </c>
      <c r="C351" s="272">
        <v>0</v>
      </c>
      <c r="D351" s="272">
        <v>0</v>
      </c>
      <c r="E351" s="272">
        <v>0</v>
      </c>
      <c r="F351" s="272">
        <v>0</v>
      </c>
      <c r="G351" s="281"/>
    </row>
    <row r="352" spans="1:7" x14ac:dyDescent="0.25">
      <c r="A352" s="280" t="s">
        <v>127</v>
      </c>
      <c r="B352" s="52" t="s">
        <v>114</v>
      </c>
      <c r="C352" s="272">
        <v>0.17</v>
      </c>
      <c r="D352" s="272">
        <v>0.17</v>
      </c>
      <c r="E352" s="272">
        <v>0.17</v>
      </c>
      <c r="F352" s="272">
        <v>0.17</v>
      </c>
      <c r="G352" s="281"/>
    </row>
    <row r="353" spans="1:7" x14ac:dyDescent="0.25">
      <c r="A353" s="280" t="s">
        <v>128</v>
      </c>
      <c r="B353" s="52" t="s">
        <v>129</v>
      </c>
      <c r="C353" s="274">
        <v>0.85</v>
      </c>
      <c r="D353" s="274">
        <v>0.85</v>
      </c>
      <c r="E353" s="274">
        <v>0.85</v>
      </c>
      <c r="F353" s="274">
        <v>0.85</v>
      </c>
      <c r="G353" s="281"/>
    </row>
    <row r="354" spans="1:7" ht="15" customHeight="1" x14ac:dyDescent="0.25">
      <c r="A354" s="409" t="s">
        <v>2159</v>
      </c>
      <c r="B354" s="409"/>
      <c r="C354" s="409"/>
      <c r="D354" s="409"/>
      <c r="E354" s="409"/>
      <c r="F354" s="409"/>
      <c r="G354" s="409"/>
    </row>
    <row r="355" spans="1:7" x14ac:dyDescent="0.25">
      <c r="A355" s="280" t="s">
        <v>113</v>
      </c>
      <c r="B355" s="52" t="s">
        <v>114</v>
      </c>
      <c r="C355" s="272">
        <v>25</v>
      </c>
      <c r="D355" s="272">
        <v>25</v>
      </c>
      <c r="E355" s="272">
        <v>25</v>
      </c>
      <c r="F355" s="272">
        <v>25</v>
      </c>
      <c r="G355" s="281"/>
    </row>
    <row r="356" spans="1:7" x14ac:dyDescent="0.25">
      <c r="A356" s="280" t="s">
        <v>116</v>
      </c>
      <c r="B356" s="52" t="s">
        <v>117</v>
      </c>
      <c r="C356" s="272">
        <v>0</v>
      </c>
      <c r="D356" s="272">
        <v>0</v>
      </c>
      <c r="E356" s="272">
        <v>0</v>
      </c>
      <c r="F356" s="272">
        <v>0</v>
      </c>
      <c r="G356" s="281"/>
    </row>
    <row r="357" spans="1:7" x14ac:dyDescent="0.25">
      <c r="A357" s="280" t="s">
        <v>118</v>
      </c>
      <c r="B357" s="52" t="s">
        <v>119</v>
      </c>
      <c r="C357" s="272">
        <v>0</v>
      </c>
      <c r="D357" s="272">
        <v>0</v>
      </c>
      <c r="E357" s="272">
        <v>0</v>
      </c>
      <c r="F357" s="272">
        <v>0</v>
      </c>
      <c r="G357" s="281"/>
    </row>
    <row r="358" spans="1:7" x14ac:dyDescent="0.25">
      <c r="A358" s="280" t="s">
        <v>120</v>
      </c>
      <c r="B358" s="52" t="s">
        <v>2181</v>
      </c>
      <c r="C358" s="272">
        <v>0</v>
      </c>
      <c r="D358" s="272">
        <v>0</v>
      </c>
      <c r="E358" s="272">
        <v>0</v>
      </c>
      <c r="F358" s="272">
        <v>0</v>
      </c>
      <c r="G358" s="281"/>
    </row>
    <row r="359" spans="1:7" ht="24" x14ac:dyDescent="0.25">
      <c r="A359" s="280" t="s">
        <v>121</v>
      </c>
      <c r="B359" s="52" t="s">
        <v>114</v>
      </c>
      <c r="C359" s="272">
        <v>12.5</v>
      </c>
      <c r="D359" s="272">
        <v>12.5</v>
      </c>
      <c r="E359" s="272">
        <v>12.5</v>
      </c>
      <c r="F359" s="272">
        <v>12.5</v>
      </c>
      <c r="G359" s="281"/>
    </row>
    <row r="360" spans="1:7" x14ac:dyDescent="0.25">
      <c r="A360" s="280" t="s">
        <v>122</v>
      </c>
      <c r="B360" s="52" t="s">
        <v>114</v>
      </c>
      <c r="C360" s="272">
        <v>12.5</v>
      </c>
      <c r="D360" s="272">
        <v>12.5</v>
      </c>
      <c r="E360" s="272">
        <v>12.5</v>
      </c>
      <c r="F360" s="272">
        <v>12.5</v>
      </c>
      <c r="G360" s="281"/>
    </row>
    <row r="361" spans="1:7" x14ac:dyDescent="0.25">
      <c r="A361" s="280" t="s">
        <v>123</v>
      </c>
      <c r="B361" s="52" t="s">
        <v>114</v>
      </c>
      <c r="C361" s="272">
        <v>12.5</v>
      </c>
      <c r="D361" s="272">
        <v>12.5</v>
      </c>
      <c r="E361" s="272">
        <v>12.5</v>
      </c>
      <c r="F361" s="272">
        <v>12.5</v>
      </c>
      <c r="G361" s="281"/>
    </row>
    <row r="362" spans="1:7" x14ac:dyDescent="0.25">
      <c r="A362" s="280" t="s">
        <v>124</v>
      </c>
      <c r="B362" s="52" t="s">
        <v>114</v>
      </c>
      <c r="C362" s="272">
        <v>0</v>
      </c>
      <c r="D362" s="272">
        <v>0</v>
      </c>
      <c r="E362" s="272">
        <v>0</v>
      </c>
      <c r="F362" s="272">
        <v>0</v>
      </c>
      <c r="G362" s="281"/>
    </row>
    <row r="363" spans="1:7" ht="24" x14ac:dyDescent="0.25">
      <c r="A363" s="280" t="s">
        <v>125</v>
      </c>
      <c r="B363" s="52" t="s">
        <v>114</v>
      </c>
      <c r="C363" s="272">
        <v>0</v>
      </c>
      <c r="D363" s="272">
        <v>0</v>
      </c>
      <c r="E363" s="272">
        <v>0</v>
      </c>
      <c r="F363" s="272">
        <v>0</v>
      </c>
      <c r="G363" s="281"/>
    </row>
    <row r="364" spans="1:7" ht="24" x14ac:dyDescent="0.25">
      <c r="A364" s="280" t="s">
        <v>126</v>
      </c>
      <c r="B364" s="52" t="s">
        <v>114</v>
      </c>
      <c r="C364" s="272">
        <v>0</v>
      </c>
      <c r="D364" s="272">
        <v>0</v>
      </c>
      <c r="E364" s="272">
        <v>0</v>
      </c>
      <c r="F364" s="272">
        <v>0</v>
      </c>
      <c r="G364" s="281"/>
    </row>
    <row r="365" spans="1:7" x14ac:dyDescent="0.25">
      <c r="A365" s="280" t="s">
        <v>127</v>
      </c>
      <c r="B365" s="52" t="s">
        <v>114</v>
      </c>
      <c r="C365" s="272">
        <v>12.5</v>
      </c>
      <c r="D365" s="272">
        <v>12.5</v>
      </c>
      <c r="E365" s="272">
        <v>12.5</v>
      </c>
      <c r="F365" s="272">
        <v>12.5</v>
      </c>
      <c r="G365" s="281"/>
    </row>
    <row r="366" spans="1:7" x14ac:dyDescent="0.25">
      <c r="A366" s="280" t="s">
        <v>128</v>
      </c>
      <c r="B366" s="52" t="s">
        <v>129</v>
      </c>
      <c r="C366" s="274">
        <v>0.5</v>
      </c>
      <c r="D366" s="274">
        <v>0.5</v>
      </c>
      <c r="E366" s="274">
        <v>0.5</v>
      </c>
      <c r="F366" s="274">
        <v>0.5</v>
      </c>
      <c r="G366" s="281"/>
    </row>
    <row r="367" spans="1:7" x14ac:dyDescent="0.25">
      <c r="A367" s="409" t="s">
        <v>2160</v>
      </c>
      <c r="B367" s="409"/>
      <c r="C367" s="409"/>
      <c r="D367" s="409"/>
      <c r="E367" s="409"/>
      <c r="F367" s="409"/>
      <c r="G367" s="409"/>
    </row>
    <row r="368" spans="1:7" x14ac:dyDescent="0.25">
      <c r="A368" s="280" t="s">
        <v>113</v>
      </c>
      <c r="B368" s="52" t="s">
        <v>114</v>
      </c>
      <c r="C368" s="272">
        <v>54.06</v>
      </c>
      <c r="D368" s="272">
        <v>54.06</v>
      </c>
      <c r="E368" s="272">
        <v>54.06</v>
      </c>
      <c r="F368" s="272">
        <v>54.06</v>
      </c>
      <c r="G368" s="281"/>
    </row>
    <row r="369" spans="1:7" x14ac:dyDescent="0.25">
      <c r="A369" s="280" t="s">
        <v>116</v>
      </c>
      <c r="B369" s="52" t="s">
        <v>117</v>
      </c>
      <c r="C369" s="272">
        <v>0</v>
      </c>
      <c r="D369" s="272">
        <v>0</v>
      </c>
      <c r="E369" s="272">
        <v>0</v>
      </c>
      <c r="F369" s="272">
        <v>0</v>
      </c>
      <c r="G369" s="281"/>
    </row>
    <row r="370" spans="1:7" x14ac:dyDescent="0.25">
      <c r="A370" s="280" t="s">
        <v>118</v>
      </c>
      <c r="B370" s="52" t="s">
        <v>119</v>
      </c>
      <c r="C370" s="272">
        <v>0</v>
      </c>
      <c r="D370" s="272">
        <v>0</v>
      </c>
      <c r="E370" s="272">
        <v>0</v>
      </c>
      <c r="F370" s="272">
        <v>0</v>
      </c>
      <c r="G370" s="281"/>
    </row>
    <row r="371" spans="1:7" x14ac:dyDescent="0.25">
      <c r="A371" s="280" t="s">
        <v>120</v>
      </c>
      <c r="B371" s="52" t="s">
        <v>2181</v>
      </c>
      <c r="C371" s="272">
        <v>0</v>
      </c>
      <c r="D371" s="272">
        <v>0</v>
      </c>
      <c r="E371" s="272">
        <v>0</v>
      </c>
      <c r="F371" s="272">
        <v>0</v>
      </c>
      <c r="G371" s="281"/>
    </row>
    <row r="372" spans="1:7" ht="24" x14ac:dyDescent="0.25">
      <c r="A372" s="280" t="s">
        <v>121</v>
      </c>
      <c r="B372" s="52" t="s">
        <v>114</v>
      </c>
      <c r="C372" s="272">
        <v>19.45</v>
      </c>
      <c r="D372" s="272">
        <v>19.45</v>
      </c>
      <c r="E372" s="272">
        <v>19.45</v>
      </c>
      <c r="F372" s="272">
        <v>19.45</v>
      </c>
      <c r="G372" s="281"/>
    </row>
    <row r="373" spans="1:7" x14ac:dyDescent="0.25">
      <c r="A373" s="280" t="s">
        <v>122</v>
      </c>
      <c r="B373" s="52" t="s">
        <v>114</v>
      </c>
      <c r="C373" s="272">
        <v>19.45</v>
      </c>
      <c r="D373" s="272">
        <v>19.45</v>
      </c>
      <c r="E373" s="272">
        <v>19.45</v>
      </c>
      <c r="F373" s="272">
        <v>19.45</v>
      </c>
      <c r="G373" s="281"/>
    </row>
    <row r="374" spans="1:7" x14ac:dyDescent="0.25">
      <c r="A374" s="280" t="s">
        <v>123</v>
      </c>
      <c r="B374" s="52" t="s">
        <v>114</v>
      </c>
      <c r="C374" s="272">
        <v>0.25</v>
      </c>
      <c r="D374" s="272">
        <v>0.25</v>
      </c>
      <c r="E374" s="272">
        <v>0.25</v>
      </c>
      <c r="F374" s="272">
        <v>0.25</v>
      </c>
      <c r="G374" s="281"/>
    </row>
    <row r="375" spans="1:7" x14ac:dyDescent="0.25">
      <c r="A375" s="280" t="s">
        <v>124</v>
      </c>
      <c r="B375" s="52" t="s">
        <v>114</v>
      </c>
      <c r="C375" s="272">
        <v>0</v>
      </c>
      <c r="D375" s="272">
        <v>0</v>
      </c>
      <c r="E375" s="272">
        <v>0</v>
      </c>
      <c r="F375" s="272">
        <v>0</v>
      </c>
      <c r="G375" s="281"/>
    </row>
    <row r="376" spans="1:7" ht="36" x14ac:dyDescent="0.25">
      <c r="A376" s="280" t="s">
        <v>2182</v>
      </c>
      <c r="B376" s="52" t="s">
        <v>114</v>
      </c>
      <c r="C376" s="272">
        <v>19.2</v>
      </c>
      <c r="D376" s="272">
        <v>19.2</v>
      </c>
      <c r="E376" s="272">
        <v>19.2</v>
      </c>
      <c r="F376" s="272">
        <v>19.2</v>
      </c>
      <c r="G376" s="281"/>
    </row>
    <row r="377" spans="1:7" ht="24" x14ac:dyDescent="0.25">
      <c r="A377" s="280" t="s">
        <v>126</v>
      </c>
      <c r="B377" s="52" t="s">
        <v>114</v>
      </c>
      <c r="C377" s="272">
        <v>19.341999999999999</v>
      </c>
      <c r="D377" s="272">
        <v>19.341999999999999</v>
      </c>
      <c r="E377" s="272">
        <v>19.341999999999999</v>
      </c>
      <c r="F377" s="272">
        <v>19.341999999999999</v>
      </c>
      <c r="G377" s="281"/>
    </row>
    <row r="378" spans="1:7" x14ac:dyDescent="0.25">
      <c r="A378" s="280" t="s">
        <v>127</v>
      </c>
      <c r="B378" s="52" t="s">
        <v>114</v>
      </c>
      <c r="C378" s="272">
        <v>34.61</v>
      </c>
      <c r="D378" s="272">
        <v>34.61</v>
      </c>
      <c r="E378" s="272">
        <v>34.61</v>
      </c>
      <c r="F378" s="272">
        <v>34.61</v>
      </c>
      <c r="G378" s="281"/>
    </row>
    <row r="379" spans="1:7" x14ac:dyDescent="0.25">
      <c r="A379" s="280" t="s">
        <v>128</v>
      </c>
      <c r="B379" s="52" t="s">
        <v>129</v>
      </c>
      <c r="C379" s="274">
        <v>0.64</v>
      </c>
      <c r="D379" s="274">
        <v>0.64</v>
      </c>
      <c r="E379" s="274">
        <v>0.64</v>
      </c>
      <c r="F379" s="274">
        <v>0.64</v>
      </c>
      <c r="G379" s="281"/>
    </row>
    <row r="380" spans="1:7" ht="15" customHeight="1" x14ac:dyDescent="0.25">
      <c r="A380" s="409" t="s">
        <v>1364</v>
      </c>
      <c r="B380" s="409"/>
      <c r="C380" s="409"/>
      <c r="D380" s="409"/>
      <c r="E380" s="409"/>
      <c r="F380" s="409"/>
      <c r="G380" s="409"/>
    </row>
    <row r="381" spans="1:7" x14ac:dyDescent="0.25">
      <c r="A381" s="280" t="s">
        <v>113</v>
      </c>
      <c r="B381" s="52" t="s">
        <v>114</v>
      </c>
      <c r="C381" s="272">
        <v>0.2</v>
      </c>
      <c r="D381" s="272">
        <v>0.2</v>
      </c>
      <c r="E381" s="272">
        <v>0.2</v>
      </c>
      <c r="F381" s="272">
        <v>0.2</v>
      </c>
      <c r="G381" s="281"/>
    </row>
    <row r="382" spans="1:7" x14ac:dyDescent="0.25">
      <c r="A382" s="280" t="s">
        <v>116</v>
      </c>
      <c r="B382" s="52" t="s">
        <v>117</v>
      </c>
      <c r="C382" s="272">
        <v>0</v>
      </c>
      <c r="D382" s="272">
        <v>0</v>
      </c>
      <c r="E382" s="272">
        <v>0</v>
      </c>
      <c r="F382" s="272">
        <v>0</v>
      </c>
      <c r="G382" s="281"/>
    </row>
    <row r="383" spans="1:7" x14ac:dyDescent="0.25">
      <c r="A383" s="280" t="s">
        <v>118</v>
      </c>
      <c r="B383" s="52" t="s">
        <v>119</v>
      </c>
      <c r="C383" s="272">
        <v>0</v>
      </c>
      <c r="D383" s="272">
        <v>0</v>
      </c>
      <c r="E383" s="272">
        <v>0</v>
      </c>
      <c r="F383" s="272">
        <v>0</v>
      </c>
      <c r="G383" s="281"/>
    </row>
    <row r="384" spans="1:7" x14ac:dyDescent="0.25">
      <c r="A384" s="280" t="s">
        <v>120</v>
      </c>
      <c r="B384" s="52" t="s">
        <v>2181</v>
      </c>
      <c r="C384" s="272">
        <v>0</v>
      </c>
      <c r="D384" s="272">
        <v>0</v>
      </c>
      <c r="E384" s="272">
        <v>0</v>
      </c>
      <c r="F384" s="272">
        <v>0</v>
      </c>
      <c r="G384" s="281"/>
    </row>
    <row r="385" spans="1:7" ht="24" x14ac:dyDescent="0.25">
      <c r="A385" s="280" t="s">
        <v>121</v>
      </c>
      <c r="B385" s="52" t="s">
        <v>114</v>
      </c>
      <c r="C385" s="272">
        <v>0.1</v>
      </c>
      <c r="D385" s="272">
        <v>0.1</v>
      </c>
      <c r="E385" s="272">
        <v>0.1</v>
      </c>
      <c r="F385" s="272">
        <v>0.1</v>
      </c>
      <c r="G385" s="281"/>
    </row>
    <row r="386" spans="1:7" x14ac:dyDescent="0.25">
      <c r="A386" s="280" t="s">
        <v>122</v>
      </c>
      <c r="B386" s="52" t="s">
        <v>114</v>
      </c>
      <c r="C386" s="272">
        <v>0.1</v>
      </c>
      <c r="D386" s="272">
        <v>0.1</v>
      </c>
      <c r="E386" s="272">
        <v>0.1</v>
      </c>
      <c r="F386" s="272">
        <v>0.1</v>
      </c>
      <c r="G386" s="281"/>
    </row>
    <row r="387" spans="1:7" x14ac:dyDescent="0.25">
      <c r="A387" s="280" t="s">
        <v>123</v>
      </c>
      <c r="B387" s="52" t="s">
        <v>114</v>
      </c>
      <c r="C387" s="272">
        <v>0.1</v>
      </c>
      <c r="D387" s="272">
        <v>0.1</v>
      </c>
      <c r="E387" s="272">
        <v>0.1</v>
      </c>
      <c r="F387" s="272">
        <v>0.1</v>
      </c>
      <c r="G387" s="281"/>
    </row>
    <row r="388" spans="1:7" x14ac:dyDescent="0.25">
      <c r="A388" s="280" t="s">
        <v>124</v>
      </c>
      <c r="B388" s="52" t="s">
        <v>114</v>
      </c>
      <c r="C388" s="272">
        <v>0</v>
      </c>
      <c r="D388" s="272">
        <v>0</v>
      </c>
      <c r="E388" s="272">
        <v>0</v>
      </c>
      <c r="F388" s="272">
        <v>0</v>
      </c>
      <c r="G388" s="281"/>
    </row>
    <row r="389" spans="1:7" ht="24" x14ac:dyDescent="0.25">
      <c r="A389" s="280" t="s">
        <v>125</v>
      </c>
      <c r="B389" s="52" t="s">
        <v>114</v>
      </c>
      <c r="C389" s="272">
        <v>0</v>
      </c>
      <c r="D389" s="272">
        <v>0</v>
      </c>
      <c r="E389" s="272">
        <v>0</v>
      </c>
      <c r="F389" s="272">
        <v>0</v>
      </c>
      <c r="G389" s="281"/>
    </row>
    <row r="390" spans="1:7" ht="24" x14ac:dyDescent="0.25">
      <c r="A390" s="280" t="s">
        <v>126</v>
      </c>
      <c r="B390" s="52" t="s">
        <v>114</v>
      </c>
      <c r="C390" s="272">
        <v>0</v>
      </c>
      <c r="D390" s="272">
        <v>0</v>
      </c>
      <c r="E390" s="272">
        <v>0</v>
      </c>
      <c r="F390" s="272">
        <v>0</v>
      </c>
      <c r="G390" s="281"/>
    </row>
    <row r="391" spans="1:7" x14ac:dyDescent="0.25">
      <c r="A391" s="280" t="s">
        <v>127</v>
      </c>
      <c r="B391" s="52" t="s">
        <v>114</v>
      </c>
      <c r="C391" s="272">
        <v>0.1</v>
      </c>
      <c r="D391" s="272">
        <v>0.1</v>
      </c>
      <c r="E391" s="272">
        <v>0.1</v>
      </c>
      <c r="F391" s="272">
        <v>0.1</v>
      </c>
      <c r="G391" s="281"/>
    </row>
    <row r="392" spans="1:7" x14ac:dyDescent="0.25">
      <c r="A392" s="280" t="s">
        <v>128</v>
      </c>
      <c r="B392" s="52" t="s">
        <v>129</v>
      </c>
      <c r="C392" s="283">
        <v>0.5</v>
      </c>
      <c r="D392" s="283">
        <v>0.5</v>
      </c>
      <c r="E392" s="283">
        <v>0.5</v>
      </c>
      <c r="F392" s="283">
        <v>0.5</v>
      </c>
      <c r="G392" s="281"/>
    </row>
    <row r="393" spans="1:7" x14ac:dyDescent="0.25">
      <c r="A393" s="409" t="s">
        <v>1359</v>
      </c>
      <c r="B393" s="409"/>
      <c r="C393" s="409"/>
      <c r="D393" s="409"/>
      <c r="E393" s="409"/>
      <c r="F393" s="409"/>
      <c r="G393" s="409"/>
    </row>
    <row r="394" spans="1:7" x14ac:dyDescent="0.25">
      <c r="A394" s="280" t="s">
        <v>113</v>
      </c>
      <c r="B394" s="52" t="s">
        <v>114</v>
      </c>
      <c r="C394" s="272">
        <v>0.03</v>
      </c>
      <c r="D394" s="272">
        <v>0.03</v>
      </c>
      <c r="E394" s="272">
        <v>0.03</v>
      </c>
      <c r="F394" s="272">
        <v>0.03</v>
      </c>
      <c r="G394" s="281"/>
    </row>
    <row r="395" spans="1:7" x14ac:dyDescent="0.25">
      <c r="A395" s="280" t="s">
        <v>116</v>
      </c>
      <c r="B395" s="52" t="s">
        <v>117</v>
      </c>
      <c r="C395" s="272">
        <v>1</v>
      </c>
      <c r="D395" s="272">
        <v>2</v>
      </c>
      <c r="E395" s="272">
        <v>3</v>
      </c>
      <c r="F395" s="272">
        <v>0</v>
      </c>
      <c r="G395" s="281"/>
    </row>
    <row r="396" spans="1:7" x14ac:dyDescent="0.25">
      <c r="A396" s="280" t="s">
        <v>118</v>
      </c>
      <c r="B396" s="52" t="s">
        <v>119</v>
      </c>
      <c r="C396" s="272">
        <v>0</v>
      </c>
      <c r="D396" s="272">
        <v>0</v>
      </c>
      <c r="E396" s="272">
        <v>0</v>
      </c>
      <c r="F396" s="272">
        <v>0</v>
      </c>
      <c r="G396" s="281"/>
    </row>
    <row r="397" spans="1:7" x14ac:dyDescent="0.25">
      <c r="A397" s="280" t="s">
        <v>120</v>
      </c>
      <c r="B397" s="52" t="s">
        <v>2181</v>
      </c>
      <c r="C397" s="272">
        <v>100</v>
      </c>
      <c r="D397" s="272">
        <v>100</v>
      </c>
      <c r="E397" s="272">
        <v>100</v>
      </c>
      <c r="F397" s="272">
        <v>0</v>
      </c>
      <c r="G397" s="281"/>
    </row>
    <row r="398" spans="1:7" ht="24" x14ac:dyDescent="0.25">
      <c r="A398" s="280" t="s">
        <v>121</v>
      </c>
      <c r="B398" s="52" t="s">
        <v>114</v>
      </c>
      <c r="C398" s="272">
        <v>7.5249999999999997E-2</v>
      </c>
      <c r="D398" s="272">
        <v>7.5249999999999997E-2</v>
      </c>
      <c r="E398" s="272">
        <v>7.5249999999999997E-2</v>
      </c>
      <c r="F398" s="272">
        <v>7.5249999999999997E-2</v>
      </c>
      <c r="G398" s="281"/>
    </row>
    <row r="399" spans="1:7" x14ac:dyDescent="0.25">
      <c r="A399" s="280" t="s">
        <v>122</v>
      </c>
      <c r="B399" s="52" t="s">
        <v>114</v>
      </c>
      <c r="C399" s="272">
        <v>7.4999999999999997E-3</v>
      </c>
      <c r="D399" s="272">
        <v>7.4999999999999997E-3</v>
      </c>
      <c r="E399" s="272">
        <v>7.4999999999999997E-3</v>
      </c>
      <c r="F399" s="272">
        <v>7.4999999999999997E-3</v>
      </c>
      <c r="G399" s="281"/>
    </row>
    <row r="400" spans="1:7" x14ac:dyDescent="0.25">
      <c r="A400" s="280" t="s">
        <v>123</v>
      </c>
      <c r="B400" s="52" t="s">
        <v>114</v>
      </c>
      <c r="C400" s="272">
        <v>7.4999999999999997E-3</v>
      </c>
      <c r="D400" s="272">
        <v>7.4999999999999997E-3</v>
      </c>
      <c r="E400" s="272">
        <v>7.4999999999999997E-3</v>
      </c>
      <c r="F400" s="272">
        <v>7.4999999999999997E-3</v>
      </c>
      <c r="G400" s="281"/>
    </row>
    <row r="401" spans="1:7" x14ac:dyDescent="0.25">
      <c r="A401" s="280" t="s">
        <v>124</v>
      </c>
      <c r="B401" s="52" t="s">
        <v>114</v>
      </c>
      <c r="C401" s="272">
        <v>0</v>
      </c>
      <c r="D401" s="272">
        <v>0</v>
      </c>
      <c r="E401" s="272">
        <v>0</v>
      </c>
      <c r="F401" s="272">
        <v>0</v>
      </c>
      <c r="G401" s="281"/>
    </row>
    <row r="402" spans="1:7" ht="24" x14ac:dyDescent="0.25">
      <c r="A402" s="280" t="s">
        <v>125</v>
      </c>
      <c r="B402" s="52" t="s">
        <v>114</v>
      </c>
      <c r="C402" s="272">
        <v>0</v>
      </c>
      <c r="D402" s="272">
        <v>0</v>
      </c>
      <c r="E402" s="272">
        <v>0</v>
      </c>
      <c r="F402" s="272">
        <v>0</v>
      </c>
      <c r="G402" s="281"/>
    </row>
    <row r="403" spans="1:7" ht="24" x14ac:dyDescent="0.25">
      <c r="A403" s="280" t="s">
        <v>126</v>
      </c>
      <c r="B403" s="52" t="s">
        <v>114</v>
      </c>
      <c r="C403" s="272">
        <v>0</v>
      </c>
      <c r="D403" s="272">
        <v>0</v>
      </c>
      <c r="E403" s="272">
        <v>0</v>
      </c>
      <c r="F403" s="272">
        <v>0</v>
      </c>
      <c r="G403" s="281"/>
    </row>
    <row r="404" spans="1:7" x14ac:dyDescent="0.25">
      <c r="A404" s="280" t="s">
        <v>127</v>
      </c>
      <c r="B404" s="52" t="s">
        <v>114</v>
      </c>
      <c r="C404" s="272">
        <v>2.2499999999999999E-2</v>
      </c>
      <c r="D404" s="272">
        <v>2.2499999999999999E-2</v>
      </c>
      <c r="E404" s="272">
        <v>2.2499999999999999E-2</v>
      </c>
      <c r="F404" s="272">
        <v>2.2499999999999999E-2</v>
      </c>
      <c r="G404" s="281"/>
    </row>
    <row r="405" spans="1:7" x14ac:dyDescent="0.25">
      <c r="A405" s="280" t="s">
        <v>128</v>
      </c>
      <c r="B405" s="52" t="s">
        <v>129</v>
      </c>
      <c r="C405" s="274">
        <v>0.75</v>
      </c>
      <c r="D405" s="274">
        <v>0.75</v>
      </c>
      <c r="E405" s="274">
        <v>0.75</v>
      </c>
      <c r="F405" s="274">
        <v>0.75</v>
      </c>
      <c r="G405" s="281"/>
    </row>
    <row r="406" spans="1:7" x14ac:dyDescent="0.25">
      <c r="A406" s="409" t="s">
        <v>1356</v>
      </c>
      <c r="B406" s="409"/>
      <c r="C406" s="409"/>
      <c r="D406" s="409"/>
      <c r="E406" s="409"/>
      <c r="F406" s="409"/>
      <c r="G406" s="409"/>
    </row>
    <row r="407" spans="1:7" x14ac:dyDescent="0.25">
      <c r="A407" s="280" t="s">
        <v>113</v>
      </c>
      <c r="B407" s="52" t="s">
        <v>114</v>
      </c>
      <c r="C407" s="272">
        <v>0</v>
      </c>
      <c r="D407" s="272">
        <v>0</v>
      </c>
      <c r="E407" s="272">
        <v>45</v>
      </c>
      <c r="F407" s="272">
        <v>45</v>
      </c>
      <c r="G407" s="281"/>
    </row>
    <row r="408" spans="1:7" x14ac:dyDescent="0.25">
      <c r="A408" s="280" t="s">
        <v>116</v>
      </c>
      <c r="B408" s="52" t="s">
        <v>117</v>
      </c>
      <c r="C408" s="272">
        <v>0</v>
      </c>
      <c r="D408" s="272">
        <v>0</v>
      </c>
      <c r="E408" s="272">
        <v>31</v>
      </c>
      <c r="F408" s="272">
        <v>31</v>
      </c>
      <c r="G408" s="281"/>
    </row>
    <row r="409" spans="1:7" x14ac:dyDescent="0.25">
      <c r="A409" s="280" t="s">
        <v>118</v>
      </c>
      <c r="B409" s="52" t="s">
        <v>119</v>
      </c>
      <c r="C409" s="272">
        <v>0</v>
      </c>
      <c r="D409" s="272">
        <v>0</v>
      </c>
      <c r="E409" s="272">
        <v>2</v>
      </c>
      <c r="F409" s="272">
        <v>2</v>
      </c>
      <c r="G409" s="281"/>
    </row>
    <row r="410" spans="1:7" x14ac:dyDescent="0.25">
      <c r="A410" s="280" t="s">
        <v>120</v>
      </c>
      <c r="B410" s="52" t="s">
        <v>2181</v>
      </c>
      <c r="C410" s="272">
        <v>0</v>
      </c>
      <c r="D410" s="272">
        <v>0</v>
      </c>
      <c r="E410" s="272">
        <v>35</v>
      </c>
      <c r="F410" s="272">
        <v>35</v>
      </c>
      <c r="G410" s="281"/>
    </row>
    <row r="411" spans="1:7" ht="24" x14ac:dyDescent="0.25">
      <c r="A411" s="280" t="s">
        <v>121</v>
      </c>
      <c r="B411" s="52" t="s">
        <v>114</v>
      </c>
      <c r="C411" s="272">
        <v>0</v>
      </c>
      <c r="D411" s="272">
        <v>0</v>
      </c>
      <c r="E411" s="272">
        <v>1.1719999999999999</v>
      </c>
      <c r="F411" s="272">
        <v>1.1719999999999999</v>
      </c>
      <c r="G411" s="281"/>
    </row>
    <row r="412" spans="1:7" x14ac:dyDescent="0.25">
      <c r="A412" s="280" t="s">
        <v>122</v>
      </c>
      <c r="B412" s="52" t="s">
        <v>114</v>
      </c>
      <c r="C412" s="272">
        <v>0</v>
      </c>
      <c r="D412" s="272">
        <v>0</v>
      </c>
      <c r="E412" s="272">
        <v>0.39600000000000002</v>
      </c>
      <c r="F412" s="272">
        <v>0.39600000000000002</v>
      </c>
      <c r="G412" s="281"/>
    </row>
    <row r="413" spans="1:7" x14ac:dyDescent="0.25">
      <c r="A413" s="280" t="s">
        <v>123</v>
      </c>
      <c r="B413" s="52" t="s">
        <v>114</v>
      </c>
      <c r="C413" s="272">
        <v>0</v>
      </c>
      <c r="D413" s="272">
        <v>0</v>
      </c>
      <c r="E413" s="272">
        <v>0.34699999999999998</v>
      </c>
      <c r="F413" s="272">
        <v>0.34699999999999998</v>
      </c>
      <c r="G413" s="281"/>
    </row>
    <row r="414" spans="1:7" x14ac:dyDescent="0.25">
      <c r="A414" s="280" t="s">
        <v>124</v>
      </c>
      <c r="B414" s="52" t="s">
        <v>114</v>
      </c>
      <c r="C414" s="272">
        <v>0</v>
      </c>
      <c r="D414" s="272">
        <v>0</v>
      </c>
      <c r="E414" s="272">
        <v>4.9000000000000002E-2</v>
      </c>
      <c r="F414" s="272">
        <v>4.9000000000000002E-2</v>
      </c>
      <c r="G414" s="281"/>
    </row>
    <row r="415" spans="1:7" ht="24" x14ac:dyDescent="0.25">
      <c r="A415" s="280" t="s">
        <v>125</v>
      </c>
      <c r="B415" s="52" t="s">
        <v>114</v>
      </c>
      <c r="C415" s="272"/>
      <c r="D415" s="272"/>
      <c r="E415" s="272"/>
      <c r="F415" s="272"/>
      <c r="G415" s="281"/>
    </row>
    <row r="416" spans="1:7" ht="24" x14ac:dyDescent="0.25">
      <c r="A416" s="280" t="s">
        <v>126</v>
      </c>
      <c r="B416" s="52" t="s">
        <v>114</v>
      </c>
      <c r="C416" s="272"/>
      <c r="D416" s="272"/>
      <c r="E416" s="272"/>
      <c r="F416" s="272"/>
      <c r="G416" s="281"/>
    </row>
    <row r="417" spans="1:7" x14ac:dyDescent="0.25">
      <c r="A417" s="280" t="s">
        <v>127</v>
      </c>
      <c r="B417" s="52" t="s">
        <v>114</v>
      </c>
      <c r="C417" s="272">
        <v>0</v>
      </c>
      <c r="D417" s="272">
        <v>0</v>
      </c>
      <c r="E417" s="272">
        <v>43.8</v>
      </c>
      <c r="F417" s="272">
        <v>43.8</v>
      </c>
      <c r="G417" s="281"/>
    </row>
    <row r="418" spans="1:7" x14ac:dyDescent="0.25">
      <c r="A418" s="280" t="s">
        <v>128</v>
      </c>
      <c r="B418" s="52" t="s">
        <v>129</v>
      </c>
      <c r="C418" s="282">
        <v>0</v>
      </c>
      <c r="D418" s="282">
        <v>0</v>
      </c>
      <c r="E418" s="282">
        <v>0.97399999999999998</v>
      </c>
      <c r="F418" s="282">
        <v>0.97399999999999998</v>
      </c>
      <c r="G418" s="281"/>
    </row>
    <row r="419" spans="1:7" x14ac:dyDescent="0.25">
      <c r="A419" s="409" t="s">
        <v>2161</v>
      </c>
      <c r="B419" s="409"/>
      <c r="C419" s="409"/>
      <c r="D419" s="409"/>
      <c r="E419" s="409"/>
      <c r="F419" s="409"/>
      <c r="G419" s="409"/>
    </row>
    <row r="420" spans="1:7" x14ac:dyDescent="0.25">
      <c r="A420" s="280" t="s">
        <v>113</v>
      </c>
      <c r="B420" s="52" t="s">
        <v>114</v>
      </c>
      <c r="C420" s="272">
        <v>0.22500000000000001</v>
      </c>
      <c r="D420" s="272">
        <v>0.22500000000000001</v>
      </c>
      <c r="E420" s="272">
        <v>0.22500000000000001</v>
      </c>
      <c r="F420" s="272">
        <v>0.22500000000000001</v>
      </c>
      <c r="G420" s="281"/>
    </row>
    <row r="421" spans="1:7" x14ac:dyDescent="0.25">
      <c r="A421" s="280" t="s">
        <v>116</v>
      </c>
      <c r="B421" s="52" t="s">
        <v>117</v>
      </c>
      <c r="C421" s="272">
        <v>7</v>
      </c>
      <c r="D421" s="272">
        <v>8</v>
      </c>
      <c r="E421" s="272">
        <v>9</v>
      </c>
      <c r="F421" s="272">
        <v>10</v>
      </c>
      <c r="G421" s="281"/>
    </row>
    <row r="422" spans="1:7" x14ac:dyDescent="0.25">
      <c r="A422" s="280" t="s">
        <v>118</v>
      </c>
      <c r="B422" s="52" t="s">
        <v>119</v>
      </c>
      <c r="C422" s="272">
        <v>0</v>
      </c>
      <c r="D422" s="272">
        <v>0</v>
      </c>
      <c r="E422" s="272">
        <v>0</v>
      </c>
      <c r="F422" s="272">
        <v>0</v>
      </c>
      <c r="G422" s="281"/>
    </row>
    <row r="423" spans="1:7" x14ac:dyDescent="0.25">
      <c r="A423" s="280" t="s">
        <v>120</v>
      </c>
      <c r="B423" s="52" t="s">
        <v>2181</v>
      </c>
      <c r="C423" s="272">
        <v>0</v>
      </c>
      <c r="D423" s="272">
        <v>0</v>
      </c>
      <c r="E423" s="272">
        <v>0</v>
      </c>
      <c r="F423" s="272">
        <v>0</v>
      </c>
      <c r="G423" s="281"/>
    </row>
    <row r="424" spans="1:7" ht="24" x14ac:dyDescent="0.25">
      <c r="A424" s="280" t="s">
        <v>121</v>
      </c>
      <c r="B424" s="52" t="s">
        <v>114</v>
      </c>
      <c r="C424" s="272">
        <v>1.2999999999999999E-2</v>
      </c>
      <c r="D424" s="272">
        <v>1.2999999999999999E-2</v>
      </c>
      <c r="E424" s="272">
        <v>1.2999999999999999E-2</v>
      </c>
      <c r="F424" s="272">
        <v>1.2999999999999999E-2</v>
      </c>
      <c r="G424" s="281"/>
    </row>
    <row r="425" spans="1:7" x14ac:dyDescent="0.25">
      <c r="A425" s="280" t="s">
        <v>122</v>
      </c>
      <c r="B425" s="52" t="s">
        <v>114</v>
      </c>
      <c r="C425" s="272"/>
      <c r="D425" s="272"/>
      <c r="E425" s="272"/>
      <c r="F425" s="272"/>
      <c r="G425" s="281"/>
    </row>
    <row r="426" spans="1:7" x14ac:dyDescent="0.25">
      <c r="A426" s="280" t="s">
        <v>123</v>
      </c>
      <c r="B426" s="52" t="s">
        <v>114</v>
      </c>
      <c r="C426" s="272">
        <v>7.0000000000000007E-2</v>
      </c>
      <c r="D426" s="272">
        <v>7.0000000000000007E-2</v>
      </c>
      <c r="E426" s="272">
        <v>7.0000000000000007E-2</v>
      </c>
      <c r="F426" s="272">
        <v>7.0000000000000007E-2</v>
      </c>
      <c r="G426" s="281"/>
    </row>
    <row r="427" spans="1:7" x14ac:dyDescent="0.25">
      <c r="A427" s="280" t="s">
        <v>124</v>
      </c>
      <c r="B427" s="52" t="s">
        <v>114</v>
      </c>
      <c r="C427" s="272"/>
      <c r="D427" s="272"/>
      <c r="E427" s="272"/>
      <c r="F427" s="272"/>
      <c r="G427" s="281"/>
    </row>
    <row r="428" spans="1:7" ht="24" x14ac:dyDescent="0.25">
      <c r="A428" s="280" t="s">
        <v>125</v>
      </c>
      <c r="B428" s="52" t="s">
        <v>114</v>
      </c>
      <c r="C428" s="272">
        <v>0</v>
      </c>
      <c r="D428" s="272">
        <v>0</v>
      </c>
      <c r="E428" s="272">
        <v>0</v>
      </c>
      <c r="F428" s="272">
        <v>0</v>
      </c>
      <c r="G428" s="281"/>
    </row>
    <row r="429" spans="1:7" ht="24" x14ac:dyDescent="0.25">
      <c r="A429" s="280" t="s">
        <v>126</v>
      </c>
      <c r="B429" s="52" t="s">
        <v>114</v>
      </c>
      <c r="C429" s="272"/>
      <c r="D429" s="272"/>
      <c r="E429" s="272"/>
      <c r="F429" s="272"/>
      <c r="G429" s="281"/>
    </row>
    <row r="430" spans="1:7" x14ac:dyDescent="0.25">
      <c r="A430" s="280" t="s">
        <v>127</v>
      </c>
      <c r="B430" s="52" t="s">
        <v>114</v>
      </c>
      <c r="C430" s="272">
        <v>0.2</v>
      </c>
      <c r="D430" s="272">
        <v>0.2</v>
      </c>
      <c r="E430" s="272">
        <v>0.2</v>
      </c>
      <c r="F430" s="272">
        <v>0.2</v>
      </c>
      <c r="G430" s="281"/>
    </row>
    <row r="431" spans="1:7" x14ac:dyDescent="0.25">
      <c r="A431" s="280" t="s">
        <v>128</v>
      </c>
      <c r="B431" s="52" t="s">
        <v>129</v>
      </c>
      <c r="C431" s="282">
        <v>0.94199999999999995</v>
      </c>
      <c r="D431" s="282">
        <v>0.94199999999999995</v>
      </c>
      <c r="E431" s="282">
        <v>0.94199999999999995</v>
      </c>
      <c r="F431" s="282">
        <v>0.94199999999999995</v>
      </c>
      <c r="G431" s="281"/>
    </row>
    <row r="432" spans="1:7" x14ac:dyDescent="0.25">
      <c r="A432" s="409" t="s">
        <v>1354</v>
      </c>
      <c r="B432" s="409"/>
      <c r="C432" s="409"/>
      <c r="D432" s="409"/>
      <c r="E432" s="409"/>
      <c r="F432" s="409"/>
      <c r="G432" s="409"/>
    </row>
    <row r="433" spans="1:7" x14ac:dyDescent="0.25">
      <c r="A433" s="280" t="s">
        <v>113</v>
      </c>
      <c r="B433" s="52" t="s">
        <v>114</v>
      </c>
      <c r="C433" s="272">
        <v>100</v>
      </c>
      <c r="D433" s="272">
        <v>100</v>
      </c>
      <c r="E433" s="272">
        <v>100</v>
      </c>
      <c r="F433" s="272">
        <v>100</v>
      </c>
      <c r="G433" s="281"/>
    </row>
    <row r="434" spans="1:7" x14ac:dyDescent="0.25">
      <c r="A434" s="280" t="s">
        <v>116</v>
      </c>
      <c r="B434" s="52" t="s">
        <v>117</v>
      </c>
      <c r="C434" s="272">
        <v>49</v>
      </c>
      <c r="D434" s="272">
        <v>50</v>
      </c>
      <c r="E434" s="272">
        <v>51</v>
      </c>
      <c r="F434" s="272">
        <v>52</v>
      </c>
      <c r="G434" s="281"/>
    </row>
    <row r="435" spans="1:7" x14ac:dyDescent="0.25">
      <c r="A435" s="280" t="s">
        <v>118</v>
      </c>
      <c r="B435" s="52" t="s">
        <v>119</v>
      </c>
      <c r="C435" s="272">
        <v>0</v>
      </c>
      <c r="D435" s="272">
        <v>0</v>
      </c>
      <c r="E435" s="272">
        <v>0</v>
      </c>
      <c r="F435" s="272">
        <v>0</v>
      </c>
      <c r="G435" s="281"/>
    </row>
    <row r="436" spans="1:7" x14ac:dyDescent="0.25">
      <c r="A436" s="280" t="s">
        <v>120</v>
      </c>
      <c r="B436" s="52" t="s">
        <v>2181</v>
      </c>
      <c r="C436" s="272">
        <v>0</v>
      </c>
      <c r="D436" s="272">
        <v>0</v>
      </c>
      <c r="E436" s="272">
        <v>0</v>
      </c>
      <c r="F436" s="272">
        <v>0</v>
      </c>
      <c r="G436" s="281"/>
    </row>
    <row r="437" spans="1:7" ht="24" x14ac:dyDescent="0.25">
      <c r="A437" s="280" t="s">
        <v>121</v>
      </c>
      <c r="B437" s="52" t="s">
        <v>114</v>
      </c>
      <c r="C437" s="272">
        <v>8</v>
      </c>
      <c r="D437" s="272">
        <v>8</v>
      </c>
      <c r="E437" s="272">
        <v>4</v>
      </c>
      <c r="F437" s="272">
        <v>3</v>
      </c>
      <c r="G437" s="281"/>
    </row>
    <row r="438" spans="1:7" x14ac:dyDescent="0.25">
      <c r="A438" s="280" t="s">
        <v>122</v>
      </c>
      <c r="B438" s="52" t="s">
        <v>114</v>
      </c>
      <c r="C438" s="272">
        <v>8</v>
      </c>
      <c r="D438" s="272">
        <v>8</v>
      </c>
      <c r="E438" s="272">
        <v>4</v>
      </c>
      <c r="F438" s="272">
        <v>3</v>
      </c>
      <c r="G438" s="281"/>
    </row>
    <row r="439" spans="1:7" x14ac:dyDescent="0.25">
      <c r="A439" s="280" t="s">
        <v>123</v>
      </c>
      <c r="B439" s="52" t="s">
        <v>114</v>
      </c>
      <c r="C439" s="272">
        <v>2.8</v>
      </c>
      <c r="D439" s="272">
        <v>2.8</v>
      </c>
      <c r="E439" s="272">
        <v>2.4</v>
      </c>
      <c r="F439" s="272">
        <v>2.4</v>
      </c>
      <c r="G439" s="281"/>
    </row>
    <row r="440" spans="1:7" x14ac:dyDescent="0.25">
      <c r="A440" s="280" t="s">
        <v>124</v>
      </c>
      <c r="B440" s="52" t="s">
        <v>114</v>
      </c>
      <c r="C440" s="272">
        <v>5.2</v>
      </c>
      <c r="D440" s="272">
        <v>5.2</v>
      </c>
      <c r="E440" s="272">
        <v>1.6</v>
      </c>
      <c r="F440" s="272">
        <v>0.6</v>
      </c>
      <c r="G440" s="281"/>
    </row>
    <row r="441" spans="1:7" ht="24" x14ac:dyDescent="0.25">
      <c r="A441" s="280" t="s">
        <v>125</v>
      </c>
      <c r="B441" s="52" t="s">
        <v>114</v>
      </c>
      <c r="C441" s="272"/>
      <c r="D441" s="272"/>
      <c r="E441" s="272"/>
      <c r="F441" s="272"/>
      <c r="G441" s="281"/>
    </row>
    <row r="442" spans="1:7" ht="24" x14ac:dyDescent="0.25">
      <c r="A442" s="280" t="s">
        <v>126</v>
      </c>
      <c r="B442" s="52" t="s">
        <v>114</v>
      </c>
      <c r="C442" s="272">
        <v>25</v>
      </c>
      <c r="D442" s="272">
        <v>25</v>
      </c>
      <c r="E442" s="272">
        <v>25</v>
      </c>
      <c r="F442" s="272">
        <v>25</v>
      </c>
      <c r="G442" s="281"/>
    </row>
    <row r="443" spans="1:7" x14ac:dyDescent="0.25">
      <c r="A443" s="280" t="s">
        <v>127</v>
      </c>
      <c r="B443" s="52" t="s">
        <v>114</v>
      </c>
      <c r="C443" s="272">
        <v>92</v>
      </c>
      <c r="D443" s="272">
        <v>92</v>
      </c>
      <c r="E443" s="272">
        <v>96</v>
      </c>
      <c r="F443" s="272">
        <v>97</v>
      </c>
      <c r="G443" s="281"/>
    </row>
    <row r="444" spans="1:7" x14ac:dyDescent="0.25">
      <c r="A444" s="280" t="s">
        <v>128</v>
      </c>
      <c r="B444" s="52" t="s">
        <v>129</v>
      </c>
      <c r="C444" s="282">
        <v>0.92</v>
      </c>
      <c r="D444" s="282">
        <v>0.92</v>
      </c>
      <c r="E444" s="282">
        <v>0.96</v>
      </c>
      <c r="F444" s="282">
        <v>0.97</v>
      </c>
      <c r="G444" s="281"/>
    </row>
    <row r="445" spans="1:7" ht="15" customHeight="1" x14ac:dyDescent="0.25">
      <c r="A445" s="409" t="s">
        <v>1365</v>
      </c>
      <c r="B445" s="409"/>
      <c r="C445" s="409"/>
      <c r="D445" s="409"/>
      <c r="E445" s="409"/>
      <c r="F445" s="409"/>
      <c r="G445" s="409"/>
    </row>
    <row r="446" spans="1:7" x14ac:dyDescent="0.25">
      <c r="A446" s="280" t="s">
        <v>113</v>
      </c>
      <c r="B446" s="52" t="s">
        <v>114</v>
      </c>
      <c r="C446" s="272">
        <v>0</v>
      </c>
      <c r="D446" s="272">
        <v>0</v>
      </c>
      <c r="E446" s="272">
        <v>0</v>
      </c>
      <c r="F446" s="272">
        <v>0</v>
      </c>
      <c r="G446" s="281"/>
    </row>
    <row r="447" spans="1:7" x14ac:dyDescent="0.25">
      <c r="A447" s="280" t="s">
        <v>116</v>
      </c>
      <c r="B447" s="52" t="s">
        <v>117</v>
      </c>
      <c r="C447" s="272">
        <v>0</v>
      </c>
      <c r="D447" s="272">
        <v>0</v>
      </c>
      <c r="E447" s="272">
        <v>0</v>
      </c>
      <c r="F447" s="272">
        <v>0</v>
      </c>
      <c r="G447" s="281"/>
    </row>
    <row r="448" spans="1:7" x14ac:dyDescent="0.25">
      <c r="A448" s="280" t="s">
        <v>118</v>
      </c>
      <c r="B448" s="52" t="s">
        <v>119</v>
      </c>
      <c r="C448" s="272">
        <v>0</v>
      </c>
      <c r="D448" s="272">
        <v>0</v>
      </c>
      <c r="E448" s="272">
        <v>0</v>
      </c>
      <c r="F448" s="272">
        <v>0</v>
      </c>
      <c r="G448" s="281"/>
    </row>
    <row r="449" spans="1:7" x14ac:dyDescent="0.25">
      <c r="A449" s="280" t="s">
        <v>120</v>
      </c>
      <c r="B449" s="52" t="s">
        <v>2181</v>
      </c>
      <c r="C449" s="272">
        <v>0</v>
      </c>
      <c r="D449" s="272">
        <v>0</v>
      </c>
      <c r="E449" s="272">
        <v>0</v>
      </c>
      <c r="F449" s="272">
        <v>0</v>
      </c>
      <c r="G449" s="281"/>
    </row>
    <row r="450" spans="1:7" ht="24" x14ac:dyDescent="0.25">
      <c r="A450" s="280" t="s">
        <v>121</v>
      </c>
      <c r="B450" s="52" t="s">
        <v>114</v>
      </c>
      <c r="C450" s="272">
        <v>1E-3</v>
      </c>
      <c r="D450" s="272">
        <v>1E-3</v>
      </c>
      <c r="E450" s="272">
        <v>1E-3</v>
      </c>
      <c r="F450" s="272">
        <v>1E-3</v>
      </c>
      <c r="G450" s="281"/>
    </row>
    <row r="451" spans="1:7" x14ac:dyDescent="0.25">
      <c r="A451" s="280" t="s">
        <v>122</v>
      </c>
      <c r="B451" s="52" t="s">
        <v>114</v>
      </c>
      <c r="C451" s="272">
        <v>1E-3</v>
      </c>
      <c r="D451" s="272">
        <v>1E-3</v>
      </c>
      <c r="E451" s="272">
        <v>1E-3</v>
      </c>
      <c r="F451" s="272">
        <v>1E-3</v>
      </c>
      <c r="G451" s="281"/>
    </row>
    <row r="452" spans="1:7" x14ac:dyDescent="0.25">
      <c r="A452" s="280" t="s">
        <v>123</v>
      </c>
      <c r="B452" s="52" t="s">
        <v>114</v>
      </c>
      <c r="C452" s="272">
        <v>1E-3</v>
      </c>
      <c r="D452" s="272">
        <v>1E-3</v>
      </c>
      <c r="E452" s="272">
        <v>1E-3</v>
      </c>
      <c r="F452" s="272">
        <v>1E-3</v>
      </c>
      <c r="G452" s="281"/>
    </row>
    <row r="453" spans="1:7" x14ac:dyDescent="0.25">
      <c r="A453" s="280" t="s">
        <v>124</v>
      </c>
      <c r="B453" s="52" t="s">
        <v>114</v>
      </c>
      <c r="C453" s="272">
        <v>0</v>
      </c>
      <c r="D453" s="272">
        <v>0</v>
      </c>
      <c r="E453" s="272">
        <v>0</v>
      </c>
      <c r="F453" s="272">
        <v>0</v>
      </c>
      <c r="G453" s="281"/>
    </row>
    <row r="454" spans="1:7" ht="24" x14ac:dyDescent="0.25">
      <c r="A454" s="280" t="s">
        <v>125</v>
      </c>
      <c r="B454" s="52" t="s">
        <v>114</v>
      </c>
      <c r="C454" s="272">
        <v>0</v>
      </c>
      <c r="D454" s="272">
        <v>0</v>
      </c>
      <c r="E454" s="272">
        <v>0</v>
      </c>
      <c r="F454" s="272">
        <v>0</v>
      </c>
      <c r="G454" s="281"/>
    </row>
    <row r="455" spans="1:7" ht="24" x14ac:dyDescent="0.25">
      <c r="A455" s="280" t="s">
        <v>126</v>
      </c>
      <c r="B455" s="52" t="s">
        <v>114</v>
      </c>
      <c r="C455" s="272">
        <v>0</v>
      </c>
      <c r="D455" s="272">
        <v>0</v>
      </c>
      <c r="E455" s="272">
        <v>0</v>
      </c>
      <c r="F455" s="272">
        <v>0</v>
      </c>
      <c r="G455" s="281"/>
    </row>
    <row r="456" spans="1:7" x14ac:dyDescent="0.25">
      <c r="A456" s="280" t="s">
        <v>127</v>
      </c>
      <c r="B456" s="52" t="s">
        <v>114</v>
      </c>
      <c r="C456" s="272">
        <v>0</v>
      </c>
      <c r="D456" s="272">
        <v>0</v>
      </c>
      <c r="E456" s="272">
        <v>0</v>
      </c>
      <c r="F456" s="272">
        <v>0</v>
      </c>
      <c r="G456" s="281"/>
    </row>
    <row r="457" spans="1:7" x14ac:dyDescent="0.25">
      <c r="A457" s="280" t="s">
        <v>128</v>
      </c>
      <c r="B457" s="52" t="s">
        <v>129</v>
      </c>
      <c r="C457" s="274">
        <v>0</v>
      </c>
      <c r="D457" s="274">
        <v>0</v>
      </c>
      <c r="E457" s="274">
        <v>0</v>
      </c>
      <c r="F457" s="274">
        <v>0</v>
      </c>
      <c r="G457" s="281"/>
    </row>
    <row r="458" spans="1:7" ht="15" customHeight="1" x14ac:dyDescent="0.25">
      <c r="A458" s="409" t="s">
        <v>1357</v>
      </c>
      <c r="B458" s="409"/>
      <c r="C458" s="409"/>
      <c r="D458" s="409"/>
      <c r="E458" s="409"/>
      <c r="F458" s="409"/>
      <c r="G458" s="409"/>
    </row>
    <row r="459" spans="1:7" x14ac:dyDescent="0.25">
      <c r="A459" s="280" t="s">
        <v>113</v>
      </c>
      <c r="B459" s="52" t="s">
        <v>114</v>
      </c>
      <c r="C459" s="272">
        <v>5</v>
      </c>
      <c r="D459" s="272">
        <v>5</v>
      </c>
      <c r="E459" s="272">
        <v>5</v>
      </c>
      <c r="F459" s="272">
        <v>5</v>
      </c>
      <c r="G459" s="281"/>
    </row>
    <row r="460" spans="1:7" x14ac:dyDescent="0.25">
      <c r="A460" s="280" t="s">
        <v>116</v>
      </c>
      <c r="B460" s="52" t="s">
        <v>117</v>
      </c>
      <c r="C460" s="272">
        <v>0</v>
      </c>
      <c r="D460" s="272">
        <v>0</v>
      </c>
      <c r="E460" s="272">
        <v>0</v>
      </c>
      <c r="F460" s="272">
        <v>0</v>
      </c>
      <c r="G460" s="281"/>
    </row>
    <row r="461" spans="1:7" x14ac:dyDescent="0.25">
      <c r="A461" s="280" t="s">
        <v>118</v>
      </c>
      <c r="B461" s="52" t="s">
        <v>119</v>
      </c>
      <c r="C461" s="272">
        <v>1</v>
      </c>
      <c r="D461" s="272">
        <v>1</v>
      </c>
      <c r="E461" s="272">
        <v>1</v>
      </c>
      <c r="F461" s="272">
        <v>1</v>
      </c>
      <c r="G461" s="281"/>
    </row>
    <row r="462" spans="1:7" x14ac:dyDescent="0.25">
      <c r="A462" s="280" t="s">
        <v>120</v>
      </c>
      <c r="B462" s="52" t="s">
        <v>2181</v>
      </c>
      <c r="C462" s="272">
        <v>100</v>
      </c>
      <c r="D462" s="272">
        <v>100</v>
      </c>
      <c r="E462" s="272">
        <v>100</v>
      </c>
      <c r="F462" s="272">
        <v>100</v>
      </c>
      <c r="G462" s="281"/>
    </row>
    <row r="463" spans="1:7" ht="24" x14ac:dyDescent="0.25">
      <c r="A463" s="280" t="s">
        <v>121</v>
      </c>
      <c r="B463" s="52" t="s">
        <v>114</v>
      </c>
      <c r="C463" s="272">
        <v>0.38500000000000001</v>
      </c>
      <c r="D463" s="272">
        <v>0.38500000000000001</v>
      </c>
      <c r="E463" s="272">
        <v>0.38500000000000001</v>
      </c>
      <c r="F463" s="272">
        <v>0.38500000000000001</v>
      </c>
      <c r="G463" s="281"/>
    </row>
    <row r="464" spans="1:7" x14ac:dyDescent="0.25">
      <c r="A464" s="280" t="s">
        <v>122</v>
      </c>
      <c r="B464" s="52" t="s">
        <v>114</v>
      </c>
      <c r="C464" s="272">
        <v>0.41</v>
      </c>
      <c r="D464" s="272">
        <v>0.41</v>
      </c>
      <c r="E464" s="272">
        <v>0.41</v>
      </c>
      <c r="F464" s="272">
        <v>0.41</v>
      </c>
      <c r="G464" s="281"/>
    </row>
    <row r="465" spans="1:7" x14ac:dyDescent="0.25">
      <c r="A465" s="280" t="s">
        <v>123</v>
      </c>
      <c r="B465" s="52" t="s">
        <v>114</v>
      </c>
      <c r="C465" s="272">
        <v>0.41</v>
      </c>
      <c r="D465" s="272">
        <v>0.41</v>
      </c>
      <c r="E465" s="272">
        <v>0.41</v>
      </c>
      <c r="F465" s="272">
        <v>0.41</v>
      </c>
      <c r="G465" s="281"/>
    </row>
    <row r="466" spans="1:7" x14ac:dyDescent="0.25">
      <c r="A466" s="280" t="s">
        <v>124</v>
      </c>
      <c r="B466" s="52" t="s">
        <v>114</v>
      </c>
      <c r="C466" s="272">
        <v>0</v>
      </c>
      <c r="D466" s="272">
        <v>0</v>
      </c>
      <c r="E466" s="272">
        <v>0</v>
      </c>
      <c r="F466" s="272">
        <v>0</v>
      </c>
      <c r="G466" s="281"/>
    </row>
    <row r="467" spans="1:7" ht="24" x14ac:dyDescent="0.25">
      <c r="A467" s="280" t="s">
        <v>125</v>
      </c>
      <c r="B467" s="52" t="s">
        <v>114</v>
      </c>
      <c r="C467" s="272">
        <v>0</v>
      </c>
      <c r="D467" s="272">
        <v>0</v>
      </c>
      <c r="E467" s="272">
        <v>0</v>
      </c>
      <c r="F467" s="272">
        <v>0</v>
      </c>
      <c r="G467" s="281"/>
    </row>
    <row r="468" spans="1:7" ht="24" x14ac:dyDescent="0.25">
      <c r="A468" s="280" t="s">
        <v>126</v>
      </c>
      <c r="B468" s="52" t="s">
        <v>114</v>
      </c>
      <c r="C468" s="272">
        <v>0</v>
      </c>
      <c r="D468" s="272">
        <v>0</v>
      </c>
      <c r="E468" s="272">
        <v>0</v>
      </c>
      <c r="F468" s="272">
        <v>0</v>
      </c>
      <c r="G468" s="281"/>
    </row>
    <row r="469" spans="1:7" x14ac:dyDescent="0.25">
      <c r="A469" s="280" t="s">
        <v>127</v>
      </c>
      <c r="B469" s="52" t="s">
        <v>114</v>
      </c>
      <c r="C469" s="272">
        <v>4.59</v>
      </c>
      <c r="D469" s="272">
        <v>4.59</v>
      </c>
      <c r="E469" s="272">
        <v>4.59</v>
      </c>
      <c r="F469" s="272">
        <v>4.59</v>
      </c>
      <c r="G469" s="281"/>
    </row>
    <row r="470" spans="1:7" x14ac:dyDescent="0.25">
      <c r="A470" s="280" t="s">
        <v>128</v>
      </c>
      <c r="B470" s="52" t="s">
        <v>129</v>
      </c>
      <c r="C470" s="274">
        <v>0.91800000000000004</v>
      </c>
      <c r="D470" s="274">
        <v>0.91800000000000004</v>
      </c>
      <c r="E470" s="274">
        <v>0.91800000000000004</v>
      </c>
      <c r="F470" s="274">
        <v>0.91800000000000004</v>
      </c>
      <c r="G470" s="281"/>
    </row>
    <row r="471" spans="1:7" ht="15" customHeight="1" x14ac:dyDescent="0.25">
      <c r="A471" s="409" t="s">
        <v>2162</v>
      </c>
      <c r="B471" s="409"/>
      <c r="C471" s="409"/>
      <c r="D471" s="409"/>
      <c r="E471" s="409"/>
      <c r="F471" s="409"/>
      <c r="G471" s="409"/>
    </row>
    <row r="472" spans="1:7" x14ac:dyDescent="0.25">
      <c r="A472" s="280" t="s">
        <v>113</v>
      </c>
      <c r="B472" s="52" t="s">
        <v>114</v>
      </c>
      <c r="C472" s="272">
        <v>1</v>
      </c>
      <c r="D472" s="272">
        <v>1</v>
      </c>
      <c r="E472" s="272">
        <v>1</v>
      </c>
      <c r="F472" s="272">
        <v>1</v>
      </c>
      <c r="G472" s="281"/>
    </row>
    <row r="473" spans="1:7" x14ac:dyDescent="0.25">
      <c r="A473" s="280" t="s">
        <v>116</v>
      </c>
      <c r="B473" s="52" t="s">
        <v>117</v>
      </c>
      <c r="C473" s="272">
        <v>0</v>
      </c>
      <c r="D473" s="272">
        <v>0</v>
      </c>
      <c r="E473" s="272">
        <v>0</v>
      </c>
      <c r="F473" s="272">
        <v>0</v>
      </c>
      <c r="G473" s="281"/>
    </row>
    <row r="474" spans="1:7" x14ac:dyDescent="0.25">
      <c r="A474" s="280" t="s">
        <v>118</v>
      </c>
      <c r="B474" s="52" t="s">
        <v>119</v>
      </c>
      <c r="C474" s="272">
        <v>1</v>
      </c>
      <c r="D474" s="272">
        <v>1</v>
      </c>
      <c r="E474" s="272">
        <v>1</v>
      </c>
      <c r="F474" s="272">
        <v>1</v>
      </c>
      <c r="G474" s="281"/>
    </row>
    <row r="475" spans="1:7" x14ac:dyDescent="0.25">
      <c r="A475" s="280" t="s">
        <v>120</v>
      </c>
      <c r="B475" s="52" t="s">
        <v>2181</v>
      </c>
      <c r="C475" s="272">
        <v>30</v>
      </c>
      <c r="D475" s="272">
        <v>30</v>
      </c>
      <c r="E475" s="272">
        <v>30</v>
      </c>
      <c r="F475" s="272">
        <v>30</v>
      </c>
      <c r="G475" s="281"/>
    </row>
    <row r="476" spans="1:7" ht="24" x14ac:dyDescent="0.25">
      <c r="A476" s="280" t="s">
        <v>121</v>
      </c>
      <c r="B476" s="52" t="s">
        <v>114</v>
      </c>
      <c r="C476" s="272">
        <v>0.05</v>
      </c>
      <c r="D476" s="272">
        <v>0.05</v>
      </c>
      <c r="E476" s="272">
        <v>0.05</v>
      </c>
      <c r="F476" s="272">
        <v>0.05</v>
      </c>
      <c r="G476" s="281"/>
    </row>
    <row r="477" spans="1:7" x14ac:dyDescent="0.25">
      <c r="A477" s="280" t="s">
        <v>122</v>
      </c>
      <c r="B477" s="52" t="s">
        <v>114</v>
      </c>
      <c r="C477" s="272">
        <v>0.06</v>
      </c>
      <c r="D477" s="272">
        <v>0.06</v>
      </c>
      <c r="E477" s="272">
        <v>0.06</v>
      </c>
      <c r="F477" s="272">
        <v>0.06</v>
      </c>
      <c r="G477" s="281"/>
    </row>
    <row r="478" spans="1:7" x14ac:dyDescent="0.25">
      <c r="A478" s="280" t="s">
        <v>123</v>
      </c>
      <c r="B478" s="52" t="s">
        <v>114</v>
      </c>
      <c r="C478" s="272">
        <v>0.06</v>
      </c>
      <c r="D478" s="272">
        <v>0.06</v>
      </c>
      <c r="E478" s="272">
        <v>0.06</v>
      </c>
      <c r="F478" s="272">
        <v>0.06</v>
      </c>
      <c r="G478" s="281"/>
    </row>
    <row r="479" spans="1:7" x14ac:dyDescent="0.25">
      <c r="A479" s="280" t="s">
        <v>124</v>
      </c>
      <c r="B479" s="52" t="s">
        <v>114</v>
      </c>
      <c r="C479" s="272">
        <v>0</v>
      </c>
      <c r="D479" s="272">
        <v>0</v>
      </c>
      <c r="E479" s="272">
        <v>0</v>
      </c>
      <c r="F479" s="272">
        <v>0</v>
      </c>
      <c r="G479" s="281"/>
    </row>
    <row r="480" spans="1:7" ht="24" x14ac:dyDescent="0.25">
      <c r="A480" s="280" t="s">
        <v>125</v>
      </c>
      <c r="B480" s="52" t="s">
        <v>114</v>
      </c>
      <c r="C480" s="272">
        <v>0</v>
      </c>
      <c r="D480" s="272">
        <v>0</v>
      </c>
      <c r="E480" s="272">
        <v>0</v>
      </c>
      <c r="F480" s="272">
        <v>0</v>
      </c>
      <c r="G480" s="281"/>
    </row>
    <row r="481" spans="1:7" ht="24" x14ac:dyDescent="0.25">
      <c r="A481" s="280" t="s">
        <v>126</v>
      </c>
      <c r="B481" s="52" t="s">
        <v>114</v>
      </c>
      <c r="C481" s="272">
        <v>0</v>
      </c>
      <c r="D481" s="272">
        <v>0</v>
      </c>
      <c r="E481" s="272">
        <v>0</v>
      </c>
      <c r="F481" s="272">
        <v>0</v>
      </c>
      <c r="G481" s="281"/>
    </row>
    <row r="482" spans="1:7" x14ac:dyDescent="0.25">
      <c r="A482" s="280" t="s">
        <v>127</v>
      </c>
      <c r="B482" s="52" t="s">
        <v>114</v>
      </c>
      <c r="C482" s="272">
        <v>0.94</v>
      </c>
      <c r="D482" s="272">
        <v>0.94</v>
      </c>
      <c r="E482" s="272">
        <v>0.94</v>
      </c>
      <c r="F482" s="272">
        <v>0.94</v>
      </c>
      <c r="G482" s="281"/>
    </row>
    <row r="483" spans="1:7" x14ac:dyDescent="0.25">
      <c r="A483" s="280" t="s">
        <v>128</v>
      </c>
      <c r="B483" s="52" t="s">
        <v>129</v>
      </c>
      <c r="C483" s="274">
        <v>0.94</v>
      </c>
      <c r="D483" s="274">
        <v>0.94</v>
      </c>
      <c r="E483" s="274">
        <v>0.94</v>
      </c>
      <c r="F483" s="274">
        <v>0.94</v>
      </c>
      <c r="G483" s="281"/>
    </row>
    <row r="484" spans="1:7" ht="15" customHeight="1" x14ac:dyDescent="0.25">
      <c r="A484" s="409" t="s">
        <v>2163</v>
      </c>
      <c r="B484" s="409"/>
      <c r="C484" s="409"/>
      <c r="D484" s="409"/>
      <c r="E484" s="409"/>
      <c r="F484" s="409"/>
      <c r="G484" s="409"/>
    </row>
    <row r="485" spans="1:7" x14ac:dyDescent="0.25">
      <c r="A485" s="280" t="s">
        <v>113</v>
      </c>
      <c r="B485" s="52" t="s">
        <v>114</v>
      </c>
      <c r="C485" s="272">
        <v>10</v>
      </c>
      <c r="D485" s="272">
        <v>10</v>
      </c>
      <c r="E485" s="272">
        <v>10</v>
      </c>
      <c r="F485" s="272">
        <v>10</v>
      </c>
      <c r="G485" s="281"/>
    </row>
    <row r="486" spans="1:7" x14ac:dyDescent="0.25">
      <c r="A486" s="280" t="s">
        <v>116</v>
      </c>
      <c r="B486" s="52" t="s">
        <v>117</v>
      </c>
      <c r="C486" s="272">
        <v>0</v>
      </c>
      <c r="D486" s="272">
        <v>0</v>
      </c>
      <c r="E486" s="272">
        <v>0</v>
      </c>
      <c r="F486" s="272">
        <v>0</v>
      </c>
      <c r="G486" s="281"/>
    </row>
    <row r="487" spans="1:7" x14ac:dyDescent="0.25">
      <c r="A487" s="280" t="s">
        <v>118</v>
      </c>
      <c r="B487" s="52" t="s">
        <v>119</v>
      </c>
      <c r="C487" s="272">
        <v>2</v>
      </c>
      <c r="D487" s="272">
        <v>2</v>
      </c>
      <c r="E487" s="272">
        <v>2</v>
      </c>
      <c r="F487" s="272">
        <v>2</v>
      </c>
      <c r="G487" s="281"/>
    </row>
    <row r="488" spans="1:7" x14ac:dyDescent="0.25">
      <c r="A488" s="280" t="s">
        <v>120</v>
      </c>
      <c r="B488" s="52" t="s">
        <v>2181</v>
      </c>
      <c r="C488" s="272">
        <v>50</v>
      </c>
      <c r="D488" s="272">
        <v>50</v>
      </c>
      <c r="E488" s="272">
        <v>50</v>
      </c>
      <c r="F488" s="272">
        <v>50</v>
      </c>
      <c r="G488" s="281"/>
    </row>
    <row r="489" spans="1:7" ht="24" x14ac:dyDescent="0.25">
      <c r="A489" s="280" t="s">
        <v>121</v>
      </c>
      <c r="B489" s="52" t="s">
        <v>114</v>
      </c>
      <c r="C489" s="272">
        <v>1.21</v>
      </c>
      <c r="D489" s="272">
        <v>1.21</v>
      </c>
      <c r="E489" s="272">
        <v>1.21</v>
      </c>
      <c r="F489" s="272">
        <v>1.21</v>
      </c>
      <c r="G489" s="281"/>
    </row>
    <row r="490" spans="1:7" x14ac:dyDescent="0.25">
      <c r="A490" s="280" t="s">
        <v>122</v>
      </c>
      <c r="B490" s="52" t="s">
        <v>114</v>
      </c>
      <c r="C490" s="272">
        <v>0.85</v>
      </c>
      <c r="D490" s="272">
        <v>0.85</v>
      </c>
      <c r="E490" s="272">
        <v>0.85</v>
      </c>
      <c r="F490" s="272">
        <v>0.85</v>
      </c>
      <c r="G490" s="281"/>
    </row>
    <row r="491" spans="1:7" x14ac:dyDescent="0.25">
      <c r="A491" s="280" t="s">
        <v>123</v>
      </c>
      <c r="B491" s="52" t="s">
        <v>114</v>
      </c>
      <c r="C491" s="272">
        <v>0.85</v>
      </c>
      <c r="D491" s="272">
        <v>0.85</v>
      </c>
      <c r="E491" s="272">
        <v>0.85</v>
      </c>
      <c r="F491" s="272">
        <v>0.85</v>
      </c>
      <c r="G491" s="281"/>
    </row>
    <row r="492" spans="1:7" x14ac:dyDescent="0.25">
      <c r="A492" s="280" t="s">
        <v>124</v>
      </c>
      <c r="B492" s="52" t="s">
        <v>114</v>
      </c>
      <c r="C492" s="272">
        <v>0</v>
      </c>
      <c r="D492" s="272">
        <v>0</v>
      </c>
      <c r="E492" s="272">
        <v>0</v>
      </c>
      <c r="F492" s="272">
        <v>0</v>
      </c>
      <c r="G492" s="281"/>
    </row>
    <row r="493" spans="1:7" ht="24" x14ac:dyDescent="0.25">
      <c r="A493" s="280" t="s">
        <v>125</v>
      </c>
      <c r="B493" s="52" t="s">
        <v>114</v>
      </c>
      <c r="C493" s="272">
        <v>0</v>
      </c>
      <c r="D493" s="272">
        <v>0</v>
      </c>
      <c r="E493" s="272">
        <v>0</v>
      </c>
      <c r="F493" s="272">
        <v>0</v>
      </c>
      <c r="G493" s="281"/>
    </row>
    <row r="494" spans="1:7" ht="24" x14ac:dyDescent="0.25">
      <c r="A494" s="280" t="s">
        <v>126</v>
      </c>
      <c r="B494" s="52" t="s">
        <v>114</v>
      </c>
      <c r="C494" s="272">
        <v>0</v>
      </c>
      <c r="D494" s="272">
        <v>0</v>
      </c>
      <c r="E494" s="272">
        <v>0</v>
      </c>
      <c r="F494" s="272">
        <v>0</v>
      </c>
      <c r="G494" s="281"/>
    </row>
    <row r="495" spans="1:7" x14ac:dyDescent="0.25">
      <c r="A495" s="280" t="s">
        <v>127</v>
      </c>
      <c r="B495" s="52" t="s">
        <v>114</v>
      </c>
      <c r="C495" s="272">
        <v>9.15</v>
      </c>
      <c r="D495" s="272">
        <v>9.15</v>
      </c>
      <c r="E495" s="272">
        <v>9.15</v>
      </c>
      <c r="F495" s="272">
        <v>9.15</v>
      </c>
      <c r="G495" s="281"/>
    </row>
    <row r="496" spans="1:7" x14ac:dyDescent="0.25">
      <c r="A496" s="280" t="s">
        <v>128</v>
      </c>
      <c r="B496" s="52" t="s">
        <v>129</v>
      </c>
      <c r="C496" s="274">
        <v>0.91500000000000004</v>
      </c>
      <c r="D496" s="274">
        <v>0.91500000000000004</v>
      </c>
      <c r="E496" s="274">
        <v>0.91500000000000004</v>
      </c>
      <c r="F496" s="274">
        <v>0.91500000000000004</v>
      </c>
      <c r="G496" s="281"/>
    </row>
    <row r="497" spans="1:7" x14ac:dyDescent="0.25">
      <c r="A497" s="409" t="s">
        <v>2164</v>
      </c>
      <c r="B497" s="409"/>
      <c r="C497" s="409"/>
      <c r="D497" s="409"/>
      <c r="E497" s="409"/>
      <c r="F497" s="409"/>
      <c r="G497" s="409"/>
    </row>
    <row r="498" spans="1:7" x14ac:dyDescent="0.25">
      <c r="A498" s="280" t="s">
        <v>113</v>
      </c>
      <c r="B498" s="52" t="s">
        <v>114</v>
      </c>
      <c r="C498" s="272">
        <v>0</v>
      </c>
      <c r="D498" s="272">
        <v>0.8</v>
      </c>
      <c r="E498" s="272">
        <v>0.8</v>
      </c>
      <c r="F498" s="272">
        <v>0.8</v>
      </c>
      <c r="G498" s="281"/>
    </row>
    <row r="499" spans="1:7" x14ac:dyDescent="0.25">
      <c r="A499" s="280" t="s">
        <v>116</v>
      </c>
      <c r="B499" s="52" t="s">
        <v>117</v>
      </c>
      <c r="C499" s="272">
        <v>0</v>
      </c>
      <c r="D499" s="272">
        <v>0</v>
      </c>
      <c r="E499" s="272">
        <v>0</v>
      </c>
      <c r="F499" s="272">
        <v>0</v>
      </c>
      <c r="G499" s="281"/>
    </row>
    <row r="500" spans="1:7" x14ac:dyDescent="0.25">
      <c r="A500" s="280" t="s">
        <v>118</v>
      </c>
      <c r="B500" s="52" t="s">
        <v>119</v>
      </c>
      <c r="C500" s="272">
        <v>0</v>
      </c>
      <c r="D500" s="272">
        <v>0</v>
      </c>
      <c r="E500" s="272">
        <v>0</v>
      </c>
      <c r="F500" s="272">
        <v>0</v>
      </c>
      <c r="G500" s="281"/>
    </row>
    <row r="501" spans="1:7" x14ac:dyDescent="0.25">
      <c r="A501" s="280" t="s">
        <v>120</v>
      </c>
      <c r="B501" s="52" t="s">
        <v>2181</v>
      </c>
      <c r="C501" s="272">
        <v>0</v>
      </c>
      <c r="D501" s="272">
        <v>0</v>
      </c>
      <c r="E501" s="272">
        <v>0</v>
      </c>
      <c r="F501" s="272">
        <v>0</v>
      </c>
      <c r="G501" s="281"/>
    </row>
    <row r="502" spans="1:7" ht="24" x14ac:dyDescent="0.25">
      <c r="A502" s="280" t="s">
        <v>121</v>
      </c>
      <c r="B502" s="52" t="s">
        <v>114</v>
      </c>
      <c r="C502" s="272">
        <v>0</v>
      </c>
      <c r="D502" s="272">
        <v>0</v>
      </c>
      <c r="E502" s="272">
        <v>0</v>
      </c>
      <c r="F502" s="272">
        <v>0</v>
      </c>
      <c r="G502" s="281"/>
    </row>
    <row r="503" spans="1:7" x14ac:dyDescent="0.25">
      <c r="A503" s="280" t="s">
        <v>122</v>
      </c>
      <c r="B503" s="52" t="s">
        <v>114</v>
      </c>
      <c r="C503" s="272">
        <v>0</v>
      </c>
      <c r="D503" s="272">
        <v>0</v>
      </c>
      <c r="E503" s="272">
        <v>0</v>
      </c>
      <c r="F503" s="272">
        <v>0</v>
      </c>
      <c r="G503" s="281"/>
    </row>
    <row r="504" spans="1:7" x14ac:dyDescent="0.25">
      <c r="A504" s="280" t="s">
        <v>123</v>
      </c>
      <c r="B504" s="52" t="s">
        <v>114</v>
      </c>
      <c r="C504" s="272"/>
      <c r="D504" s="272"/>
      <c r="E504" s="272"/>
      <c r="F504" s="272"/>
      <c r="G504" s="281"/>
    </row>
    <row r="505" spans="1:7" x14ac:dyDescent="0.25">
      <c r="A505" s="280" t="s">
        <v>124</v>
      </c>
      <c r="B505" s="52" t="s">
        <v>114</v>
      </c>
      <c r="C505" s="272"/>
      <c r="D505" s="272"/>
      <c r="E505" s="272"/>
      <c r="F505" s="272"/>
      <c r="G505" s="281"/>
    </row>
    <row r="506" spans="1:7" ht="24" x14ac:dyDescent="0.25">
      <c r="A506" s="280" t="s">
        <v>125</v>
      </c>
      <c r="B506" s="52" t="s">
        <v>114</v>
      </c>
      <c r="C506" s="272">
        <v>0</v>
      </c>
      <c r="D506" s="272">
        <v>0</v>
      </c>
      <c r="E506" s="272">
        <v>0</v>
      </c>
      <c r="F506" s="272">
        <v>0</v>
      </c>
      <c r="G506" s="281"/>
    </row>
    <row r="507" spans="1:7" ht="24" x14ac:dyDescent="0.25">
      <c r="A507" s="280" t="s">
        <v>126</v>
      </c>
      <c r="B507" s="52" t="s">
        <v>114</v>
      </c>
      <c r="C507" s="272">
        <v>0</v>
      </c>
      <c r="D507" s="272">
        <v>0</v>
      </c>
      <c r="E507" s="272">
        <v>0</v>
      </c>
      <c r="F507" s="272">
        <v>0</v>
      </c>
      <c r="G507" s="281"/>
    </row>
    <row r="508" spans="1:7" x14ac:dyDescent="0.25">
      <c r="A508" s="280" t="s">
        <v>127</v>
      </c>
      <c r="B508" s="52" t="s">
        <v>114</v>
      </c>
      <c r="C508" s="272">
        <v>0</v>
      </c>
      <c r="D508" s="272">
        <v>0.8</v>
      </c>
      <c r="E508" s="272">
        <v>0.8</v>
      </c>
      <c r="F508" s="272">
        <v>0.8</v>
      </c>
      <c r="G508" s="281"/>
    </row>
    <row r="509" spans="1:7" x14ac:dyDescent="0.25">
      <c r="A509" s="280" t="s">
        <v>128</v>
      </c>
      <c r="B509" s="52" t="s">
        <v>129</v>
      </c>
      <c r="C509" s="282">
        <v>0</v>
      </c>
      <c r="D509" s="282">
        <v>0.998</v>
      </c>
      <c r="E509" s="282">
        <v>0.998</v>
      </c>
      <c r="F509" s="282">
        <v>0.998</v>
      </c>
      <c r="G509" s="281"/>
    </row>
    <row r="510" spans="1:7" x14ac:dyDescent="0.25">
      <c r="A510" s="409" t="s">
        <v>1363</v>
      </c>
      <c r="B510" s="409"/>
      <c r="C510" s="409"/>
      <c r="D510" s="409"/>
      <c r="E510" s="409"/>
      <c r="F510" s="409"/>
      <c r="G510" s="409"/>
    </row>
    <row r="511" spans="1:7" x14ac:dyDescent="0.25">
      <c r="A511" s="280" t="s">
        <v>113</v>
      </c>
      <c r="B511" s="52" t="s">
        <v>114</v>
      </c>
      <c r="C511" s="272">
        <v>80</v>
      </c>
      <c r="D511" s="272">
        <v>80</v>
      </c>
      <c r="E511" s="272">
        <v>81</v>
      </c>
      <c r="F511" s="272">
        <v>82</v>
      </c>
      <c r="G511" s="281"/>
    </row>
    <row r="512" spans="1:7" x14ac:dyDescent="0.25">
      <c r="A512" s="280" t="s">
        <v>116</v>
      </c>
      <c r="B512" s="52" t="s">
        <v>117</v>
      </c>
      <c r="C512" s="272">
        <v>1</v>
      </c>
      <c r="D512" s="272">
        <v>2</v>
      </c>
      <c r="E512" s="272">
        <v>3</v>
      </c>
      <c r="F512" s="272">
        <v>4</v>
      </c>
      <c r="G512" s="281"/>
    </row>
    <row r="513" spans="1:7" x14ac:dyDescent="0.25">
      <c r="A513" s="280" t="s">
        <v>118</v>
      </c>
      <c r="B513" s="52" t="s">
        <v>119</v>
      </c>
      <c r="C513" s="272">
        <v>0</v>
      </c>
      <c r="D513" s="272">
        <v>0</v>
      </c>
      <c r="E513" s="272">
        <v>0</v>
      </c>
      <c r="F513" s="272">
        <v>0</v>
      </c>
      <c r="G513" s="281"/>
    </row>
    <row r="514" spans="1:7" x14ac:dyDescent="0.25">
      <c r="A514" s="280" t="s">
        <v>120</v>
      </c>
      <c r="B514" s="52" t="s">
        <v>2181</v>
      </c>
      <c r="C514" s="272">
        <v>100</v>
      </c>
      <c r="D514" s="272">
        <v>100</v>
      </c>
      <c r="E514" s="272">
        <v>100</v>
      </c>
      <c r="F514" s="272">
        <v>100</v>
      </c>
      <c r="G514" s="281"/>
    </row>
    <row r="515" spans="1:7" ht="24" x14ac:dyDescent="0.25">
      <c r="A515" s="280" t="s">
        <v>121</v>
      </c>
      <c r="B515" s="52" t="s">
        <v>114</v>
      </c>
      <c r="C515" s="272">
        <v>1.7969999999999999</v>
      </c>
      <c r="D515" s="272">
        <v>1.8</v>
      </c>
      <c r="E515" s="272">
        <v>1.8</v>
      </c>
      <c r="F515" s="272">
        <v>1.8</v>
      </c>
      <c r="G515" s="281"/>
    </row>
    <row r="516" spans="1:7" x14ac:dyDescent="0.25">
      <c r="A516" s="280" t="s">
        <v>122</v>
      </c>
      <c r="B516" s="52" t="s">
        <v>114</v>
      </c>
      <c r="C516" s="272">
        <v>1.7969999999999999</v>
      </c>
      <c r="D516" s="272">
        <v>1.8</v>
      </c>
      <c r="E516" s="272">
        <v>1.8</v>
      </c>
      <c r="F516" s="272">
        <v>1.8</v>
      </c>
      <c r="G516" s="281"/>
    </row>
    <row r="517" spans="1:7" x14ac:dyDescent="0.25">
      <c r="A517" s="280" t="s">
        <v>123</v>
      </c>
      <c r="B517" s="52" t="s">
        <v>114</v>
      </c>
      <c r="C517" s="272">
        <v>0.111</v>
      </c>
      <c r="D517" s="272">
        <v>0.1</v>
      </c>
      <c r="E517" s="272">
        <v>0.1</v>
      </c>
      <c r="F517" s="272">
        <v>0.1</v>
      </c>
      <c r="G517" s="281"/>
    </row>
    <row r="518" spans="1:7" x14ac:dyDescent="0.25">
      <c r="A518" s="280" t="s">
        <v>124</v>
      </c>
      <c r="B518" s="52" t="s">
        <v>114</v>
      </c>
      <c r="C518" s="272">
        <v>0.13300000000000001</v>
      </c>
      <c r="D518" s="272">
        <v>0.1</v>
      </c>
      <c r="E518" s="272">
        <v>0.1</v>
      </c>
      <c r="F518" s="272">
        <v>0.1</v>
      </c>
      <c r="G518" s="281"/>
    </row>
    <row r="519" spans="1:7" ht="36" x14ac:dyDescent="0.25">
      <c r="A519" s="280" t="s">
        <v>2182</v>
      </c>
      <c r="B519" s="52" t="s">
        <v>114</v>
      </c>
      <c r="C519" s="272">
        <v>1.5529999999999999</v>
      </c>
      <c r="D519" s="272">
        <v>1.6</v>
      </c>
      <c r="E519" s="272">
        <v>1.6</v>
      </c>
      <c r="F519" s="272">
        <v>1.6</v>
      </c>
      <c r="G519" s="281"/>
    </row>
    <row r="520" spans="1:7" ht="24" x14ac:dyDescent="0.25">
      <c r="A520" s="280" t="s">
        <v>126</v>
      </c>
      <c r="B520" s="52" t="s">
        <v>114</v>
      </c>
      <c r="C520" s="272">
        <v>0</v>
      </c>
      <c r="D520" s="272">
        <v>0</v>
      </c>
      <c r="E520" s="272">
        <v>0</v>
      </c>
      <c r="F520" s="272">
        <v>0</v>
      </c>
      <c r="G520" s="281"/>
    </row>
    <row r="521" spans="1:7" x14ac:dyDescent="0.25">
      <c r="A521" s="280" t="s">
        <v>127</v>
      </c>
      <c r="B521" s="52" t="s">
        <v>114</v>
      </c>
      <c r="C521" s="272">
        <v>78.2</v>
      </c>
      <c r="D521" s="272">
        <v>78.2</v>
      </c>
      <c r="E521" s="272">
        <v>78.2</v>
      </c>
      <c r="F521" s="272">
        <v>78.2</v>
      </c>
      <c r="G521" s="281"/>
    </row>
    <row r="522" spans="1:7" x14ac:dyDescent="0.25">
      <c r="A522" s="280" t="s">
        <v>128</v>
      </c>
      <c r="B522" s="52" t="s">
        <v>129</v>
      </c>
      <c r="C522" s="282">
        <v>0.97799999999999998</v>
      </c>
      <c r="D522" s="274">
        <v>0.97799999999999998</v>
      </c>
      <c r="E522" s="274">
        <v>0.97799999999999998</v>
      </c>
      <c r="F522" s="274">
        <v>0.97799999999999998</v>
      </c>
      <c r="G522" s="281"/>
    </row>
    <row r="523" spans="1:7" ht="15" customHeight="1" x14ac:dyDescent="0.25">
      <c r="A523" s="409" t="s">
        <v>2165</v>
      </c>
      <c r="B523" s="409"/>
      <c r="C523" s="409"/>
      <c r="D523" s="409"/>
      <c r="E523" s="409"/>
      <c r="F523" s="409"/>
      <c r="G523" s="409"/>
    </row>
    <row r="524" spans="1:7" x14ac:dyDescent="0.25">
      <c r="A524" s="280" t="s">
        <v>113</v>
      </c>
      <c r="B524" s="52" t="s">
        <v>114</v>
      </c>
      <c r="C524" s="272">
        <v>0</v>
      </c>
      <c r="D524" s="272">
        <v>0</v>
      </c>
      <c r="E524" s="272">
        <v>0</v>
      </c>
      <c r="F524" s="272">
        <v>0</v>
      </c>
      <c r="G524" s="281"/>
    </row>
    <row r="525" spans="1:7" x14ac:dyDescent="0.25">
      <c r="A525" s="280" t="s">
        <v>116</v>
      </c>
      <c r="B525" s="52" t="s">
        <v>117</v>
      </c>
      <c r="C525" s="272">
        <v>0</v>
      </c>
      <c r="D525" s="272">
        <v>0</v>
      </c>
      <c r="E525" s="272">
        <v>0</v>
      </c>
      <c r="F525" s="272">
        <v>0</v>
      </c>
      <c r="G525" s="281"/>
    </row>
    <row r="526" spans="1:7" x14ac:dyDescent="0.25">
      <c r="A526" s="280" t="s">
        <v>118</v>
      </c>
      <c r="B526" s="52" t="s">
        <v>119</v>
      </c>
      <c r="C526" s="272">
        <v>0</v>
      </c>
      <c r="D526" s="272">
        <v>0</v>
      </c>
      <c r="E526" s="272">
        <v>0</v>
      </c>
      <c r="F526" s="272">
        <v>0</v>
      </c>
      <c r="G526" s="281"/>
    </row>
    <row r="527" spans="1:7" x14ac:dyDescent="0.25">
      <c r="A527" s="280" t="s">
        <v>120</v>
      </c>
      <c r="B527" s="52" t="s">
        <v>2181</v>
      </c>
      <c r="C527" s="272">
        <v>0</v>
      </c>
      <c r="D527" s="272">
        <v>0</v>
      </c>
      <c r="E527" s="272">
        <v>0</v>
      </c>
      <c r="F527" s="272">
        <v>0</v>
      </c>
      <c r="G527" s="281"/>
    </row>
    <row r="528" spans="1:7" ht="24" x14ac:dyDescent="0.25">
      <c r="A528" s="280" t="s">
        <v>121</v>
      </c>
      <c r="B528" s="52" t="s">
        <v>114</v>
      </c>
      <c r="C528" s="272">
        <v>0.01</v>
      </c>
      <c r="D528" s="272">
        <v>0.01</v>
      </c>
      <c r="E528" s="272">
        <v>0.01</v>
      </c>
      <c r="F528" s="272">
        <v>0.01</v>
      </c>
      <c r="G528" s="281"/>
    </row>
    <row r="529" spans="1:7" x14ac:dyDescent="0.25">
      <c r="A529" s="280" t="s">
        <v>122</v>
      </c>
      <c r="B529" s="52" t="s">
        <v>114</v>
      </c>
      <c r="C529" s="272">
        <v>0</v>
      </c>
      <c r="D529" s="272">
        <v>0</v>
      </c>
      <c r="E529" s="272">
        <v>0</v>
      </c>
      <c r="F529" s="272">
        <v>0</v>
      </c>
      <c r="G529" s="281"/>
    </row>
    <row r="530" spans="1:7" x14ac:dyDescent="0.25">
      <c r="A530" s="280" t="s">
        <v>123</v>
      </c>
      <c r="B530" s="52" t="s">
        <v>114</v>
      </c>
      <c r="C530" s="272">
        <v>0.01</v>
      </c>
      <c r="D530" s="272">
        <v>0.01</v>
      </c>
      <c r="E530" s="272">
        <v>0.01</v>
      </c>
      <c r="F530" s="272">
        <v>0.01</v>
      </c>
      <c r="G530" s="281"/>
    </row>
    <row r="531" spans="1:7" x14ac:dyDescent="0.25">
      <c r="A531" s="280" t="s">
        <v>124</v>
      </c>
      <c r="B531" s="52" t="s">
        <v>114</v>
      </c>
      <c r="C531" s="272">
        <v>0</v>
      </c>
      <c r="D531" s="272">
        <v>0</v>
      </c>
      <c r="E531" s="272">
        <v>0</v>
      </c>
      <c r="F531" s="272">
        <v>0</v>
      </c>
      <c r="G531" s="281"/>
    </row>
    <row r="532" spans="1:7" ht="24" x14ac:dyDescent="0.25">
      <c r="A532" s="280" t="s">
        <v>125</v>
      </c>
      <c r="B532" s="52" t="s">
        <v>114</v>
      </c>
      <c r="C532" s="272">
        <v>0</v>
      </c>
      <c r="D532" s="272">
        <v>0</v>
      </c>
      <c r="E532" s="272">
        <v>0</v>
      </c>
      <c r="F532" s="272">
        <v>0</v>
      </c>
      <c r="G532" s="281"/>
    </row>
    <row r="533" spans="1:7" ht="24" x14ac:dyDescent="0.25">
      <c r="A533" s="280" t="s">
        <v>126</v>
      </c>
      <c r="B533" s="52" t="s">
        <v>114</v>
      </c>
      <c r="C533" s="272">
        <v>0</v>
      </c>
      <c r="D533" s="272">
        <v>0</v>
      </c>
      <c r="E533" s="272">
        <v>0</v>
      </c>
      <c r="F533" s="272">
        <v>0</v>
      </c>
      <c r="G533" s="281"/>
    </row>
    <row r="534" spans="1:7" x14ac:dyDescent="0.25">
      <c r="A534" s="280" t="s">
        <v>127</v>
      </c>
      <c r="B534" s="52" t="s">
        <v>114</v>
      </c>
      <c r="C534" s="272">
        <v>0</v>
      </c>
      <c r="D534" s="272">
        <v>0</v>
      </c>
      <c r="E534" s="272">
        <v>0</v>
      </c>
      <c r="F534" s="272">
        <v>0</v>
      </c>
      <c r="G534" s="281"/>
    </row>
    <row r="535" spans="1:7" x14ac:dyDescent="0.25">
      <c r="A535" s="280" t="s">
        <v>128</v>
      </c>
      <c r="B535" s="52" t="s">
        <v>129</v>
      </c>
      <c r="C535" s="274">
        <v>0</v>
      </c>
      <c r="D535" s="274">
        <v>0</v>
      </c>
      <c r="E535" s="274">
        <v>0</v>
      </c>
      <c r="F535" s="274">
        <v>0</v>
      </c>
      <c r="G535" s="281"/>
    </row>
    <row r="536" spans="1:7" ht="15" customHeight="1" x14ac:dyDescent="0.25">
      <c r="A536" s="409" t="s">
        <v>2166</v>
      </c>
      <c r="B536" s="409"/>
      <c r="C536" s="409"/>
      <c r="D536" s="409"/>
      <c r="E536" s="409"/>
      <c r="F536" s="409"/>
      <c r="G536" s="409"/>
    </row>
    <row r="537" spans="1:7" x14ac:dyDescent="0.25">
      <c r="A537" s="280" t="s">
        <v>113</v>
      </c>
      <c r="B537" s="52" t="s">
        <v>114</v>
      </c>
      <c r="C537" s="272">
        <v>0</v>
      </c>
      <c r="D537" s="272">
        <v>0</v>
      </c>
      <c r="E537" s="272">
        <v>0</v>
      </c>
      <c r="F537" s="272">
        <v>0</v>
      </c>
      <c r="G537" s="281"/>
    </row>
    <row r="538" spans="1:7" x14ac:dyDescent="0.25">
      <c r="A538" s="280" t="s">
        <v>116</v>
      </c>
      <c r="B538" s="52" t="s">
        <v>117</v>
      </c>
      <c r="C538" s="272">
        <v>0</v>
      </c>
      <c r="D538" s="272">
        <v>0</v>
      </c>
      <c r="E538" s="272">
        <v>0</v>
      </c>
      <c r="F538" s="272">
        <v>0</v>
      </c>
      <c r="G538" s="281"/>
    </row>
    <row r="539" spans="1:7" x14ac:dyDescent="0.25">
      <c r="A539" s="280" t="s">
        <v>118</v>
      </c>
      <c r="B539" s="52" t="s">
        <v>119</v>
      </c>
      <c r="C539" s="272">
        <v>0</v>
      </c>
      <c r="D539" s="272">
        <v>0</v>
      </c>
      <c r="E539" s="272">
        <v>0</v>
      </c>
      <c r="F539" s="272">
        <v>0</v>
      </c>
      <c r="G539" s="281"/>
    </row>
    <row r="540" spans="1:7" x14ac:dyDescent="0.25">
      <c r="A540" s="280" t="s">
        <v>120</v>
      </c>
      <c r="B540" s="52" t="s">
        <v>2181</v>
      </c>
      <c r="C540" s="272">
        <v>0</v>
      </c>
      <c r="D540" s="272">
        <v>0</v>
      </c>
      <c r="E540" s="272">
        <v>0</v>
      </c>
      <c r="F540" s="272">
        <v>0</v>
      </c>
      <c r="G540" s="281"/>
    </row>
    <row r="541" spans="1:7" ht="24" x14ac:dyDescent="0.25">
      <c r="A541" s="280" t="s">
        <v>121</v>
      </c>
      <c r="B541" s="52" t="s">
        <v>114</v>
      </c>
      <c r="C541" s="272">
        <v>0.01</v>
      </c>
      <c r="D541" s="272">
        <v>0.01</v>
      </c>
      <c r="E541" s="272">
        <v>0.01</v>
      </c>
      <c r="F541" s="272">
        <v>0.01</v>
      </c>
      <c r="G541" s="281"/>
    </row>
    <row r="542" spans="1:7" x14ac:dyDescent="0.25">
      <c r="A542" s="280" t="s">
        <v>122</v>
      </c>
      <c r="B542" s="52" t="s">
        <v>114</v>
      </c>
      <c r="C542" s="272">
        <v>0</v>
      </c>
      <c r="D542" s="272">
        <v>0</v>
      </c>
      <c r="E542" s="272">
        <v>0</v>
      </c>
      <c r="F542" s="272">
        <v>0</v>
      </c>
      <c r="G542" s="281"/>
    </row>
    <row r="543" spans="1:7" x14ac:dyDescent="0.25">
      <c r="A543" s="280" t="s">
        <v>123</v>
      </c>
      <c r="B543" s="52" t="s">
        <v>114</v>
      </c>
      <c r="C543" s="272">
        <v>0.01</v>
      </c>
      <c r="D543" s="272">
        <v>0.01</v>
      </c>
      <c r="E543" s="272">
        <v>0.01</v>
      </c>
      <c r="F543" s="272">
        <v>0.01</v>
      </c>
      <c r="G543" s="281"/>
    </row>
    <row r="544" spans="1:7" x14ac:dyDescent="0.25">
      <c r="A544" s="280" t="s">
        <v>124</v>
      </c>
      <c r="B544" s="52" t="s">
        <v>114</v>
      </c>
      <c r="C544" s="272">
        <v>0</v>
      </c>
      <c r="D544" s="272">
        <v>0</v>
      </c>
      <c r="E544" s="272">
        <v>0</v>
      </c>
      <c r="F544" s="272">
        <v>0</v>
      </c>
      <c r="G544" s="281"/>
    </row>
    <row r="545" spans="1:7" ht="24" x14ac:dyDescent="0.25">
      <c r="A545" s="280" t="s">
        <v>125</v>
      </c>
      <c r="B545" s="52" t="s">
        <v>114</v>
      </c>
      <c r="C545" s="272">
        <v>0</v>
      </c>
      <c r="D545" s="272">
        <v>0</v>
      </c>
      <c r="E545" s="272">
        <v>0</v>
      </c>
      <c r="F545" s="272">
        <v>0</v>
      </c>
      <c r="G545" s="281"/>
    </row>
    <row r="546" spans="1:7" ht="24" x14ac:dyDescent="0.25">
      <c r="A546" s="280" t="s">
        <v>126</v>
      </c>
      <c r="B546" s="52" t="s">
        <v>114</v>
      </c>
      <c r="C546" s="272">
        <v>0</v>
      </c>
      <c r="D546" s="272">
        <v>0</v>
      </c>
      <c r="E546" s="272">
        <v>0</v>
      </c>
      <c r="F546" s="272">
        <v>0</v>
      </c>
      <c r="G546" s="281"/>
    </row>
    <row r="547" spans="1:7" x14ac:dyDescent="0.25">
      <c r="A547" s="280" t="s">
        <v>127</v>
      </c>
      <c r="B547" s="52" t="s">
        <v>114</v>
      </c>
      <c r="C547" s="272">
        <v>0</v>
      </c>
      <c r="D547" s="272">
        <v>0</v>
      </c>
      <c r="E547" s="272">
        <v>0</v>
      </c>
      <c r="F547" s="272">
        <v>0</v>
      </c>
      <c r="G547" s="281"/>
    </row>
    <row r="548" spans="1:7" x14ac:dyDescent="0.25">
      <c r="A548" s="280" t="s">
        <v>128</v>
      </c>
      <c r="B548" s="52" t="s">
        <v>129</v>
      </c>
      <c r="C548" s="274">
        <v>0</v>
      </c>
      <c r="D548" s="274">
        <v>0</v>
      </c>
      <c r="E548" s="274">
        <v>0</v>
      </c>
      <c r="F548" s="274">
        <v>0</v>
      </c>
      <c r="G548" s="281"/>
    </row>
    <row r="549" spans="1:7" ht="15" customHeight="1" x14ac:dyDescent="0.25">
      <c r="A549" s="409" t="s">
        <v>2167</v>
      </c>
      <c r="B549" s="409"/>
      <c r="C549" s="409"/>
      <c r="D549" s="409"/>
      <c r="E549" s="409"/>
      <c r="F549" s="409"/>
      <c r="G549" s="409"/>
    </row>
    <row r="550" spans="1:7" x14ac:dyDescent="0.25">
      <c r="A550" s="280" t="s">
        <v>113</v>
      </c>
      <c r="B550" s="52" t="s">
        <v>114</v>
      </c>
      <c r="C550" s="272">
        <v>5</v>
      </c>
      <c r="D550" s="272">
        <v>5</v>
      </c>
      <c r="E550" s="272">
        <v>5</v>
      </c>
      <c r="F550" s="272">
        <v>5</v>
      </c>
      <c r="G550" s="281"/>
    </row>
    <row r="551" spans="1:7" x14ac:dyDescent="0.25">
      <c r="A551" s="280" t="s">
        <v>116</v>
      </c>
      <c r="B551" s="52" t="s">
        <v>117</v>
      </c>
      <c r="C551" s="272">
        <v>0</v>
      </c>
      <c r="D551" s="272">
        <v>0</v>
      </c>
      <c r="E551" s="272">
        <v>0</v>
      </c>
      <c r="F551" s="272">
        <v>0</v>
      </c>
      <c r="G551" s="281"/>
    </row>
    <row r="552" spans="1:7" x14ac:dyDescent="0.25">
      <c r="A552" s="280" t="s">
        <v>118</v>
      </c>
      <c r="B552" s="52" t="s">
        <v>119</v>
      </c>
      <c r="C552" s="272">
        <v>1</v>
      </c>
      <c r="D552" s="272">
        <v>1</v>
      </c>
      <c r="E552" s="272">
        <v>1</v>
      </c>
      <c r="F552" s="272">
        <v>1</v>
      </c>
      <c r="G552" s="281"/>
    </row>
    <row r="553" spans="1:7" x14ac:dyDescent="0.25">
      <c r="A553" s="280" t="s">
        <v>120</v>
      </c>
      <c r="B553" s="52" t="s">
        <v>2181</v>
      </c>
      <c r="C553" s="272">
        <v>50</v>
      </c>
      <c r="D553" s="272">
        <v>50</v>
      </c>
      <c r="E553" s="272">
        <v>50</v>
      </c>
      <c r="F553" s="272">
        <v>50</v>
      </c>
      <c r="G553" s="281"/>
    </row>
    <row r="554" spans="1:7" ht="24" x14ac:dyDescent="0.25">
      <c r="A554" s="280" t="s">
        <v>121</v>
      </c>
      <c r="B554" s="52" t="s">
        <v>114</v>
      </c>
      <c r="C554" s="272">
        <v>0.185</v>
      </c>
      <c r="D554" s="272">
        <v>0.185</v>
      </c>
      <c r="E554" s="272">
        <v>0.185</v>
      </c>
      <c r="F554" s="272">
        <v>0.185</v>
      </c>
      <c r="G554" s="281"/>
    </row>
    <row r="555" spans="1:7" x14ac:dyDescent="0.25">
      <c r="A555" s="280" t="s">
        <v>122</v>
      </c>
      <c r="B555" s="52" t="s">
        <v>114</v>
      </c>
      <c r="C555" s="272">
        <v>0.185</v>
      </c>
      <c r="D555" s="272">
        <v>0.185</v>
      </c>
      <c r="E555" s="272">
        <v>0.185</v>
      </c>
      <c r="F555" s="272">
        <v>0.185</v>
      </c>
      <c r="G555" s="281"/>
    </row>
    <row r="556" spans="1:7" x14ac:dyDescent="0.25">
      <c r="A556" s="280" t="s">
        <v>123</v>
      </c>
      <c r="B556" s="52" t="s">
        <v>114</v>
      </c>
      <c r="C556" s="272">
        <v>0.185</v>
      </c>
      <c r="D556" s="272">
        <v>0.185</v>
      </c>
      <c r="E556" s="272">
        <v>0.185</v>
      </c>
      <c r="F556" s="272">
        <v>0.185</v>
      </c>
      <c r="G556" s="281"/>
    </row>
    <row r="557" spans="1:7" x14ac:dyDescent="0.25">
      <c r="A557" s="280" t="s">
        <v>124</v>
      </c>
      <c r="B557" s="52" t="s">
        <v>114</v>
      </c>
      <c r="C557" s="272">
        <v>0</v>
      </c>
      <c r="D557" s="272">
        <v>0</v>
      </c>
      <c r="E557" s="272">
        <v>0</v>
      </c>
      <c r="F557" s="272">
        <v>0</v>
      </c>
      <c r="G557" s="281"/>
    </row>
    <row r="558" spans="1:7" ht="24" x14ac:dyDescent="0.25">
      <c r="A558" s="280" t="s">
        <v>125</v>
      </c>
      <c r="B558" s="52" t="s">
        <v>114</v>
      </c>
      <c r="C558" s="272">
        <v>0</v>
      </c>
      <c r="D558" s="272">
        <v>0</v>
      </c>
      <c r="E558" s="272">
        <v>0</v>
      </c>
      <c r="F558" s="272">
        <v>0</v>
      </c>
      <c r="G558" s="281"/>
    </row>
    <row r="559" spans="1:7" ht="24" x14ac:dyDescent="0.25">
      <c r="A559" s="280" t="s">
        <v>126</v>
      </c>
      <c r="B559" s="52" t="s">
        <v>114</v>
      </c>
      <c r="C559" s="272">
        <v>0</v>
      </c>
      <c r="D559" s="272">
        <v>0</v>
      </c>
      <c r="E559" s="272">
        <v>0</v>
      </c>
      <c r="F559" s="272">
        <v>0</v>
      </c>
      <c r="G559" s="281"/>
    </row>
    <row r="560" spans="1:7" x14ac:dyDescent="0.25">
      <c r="A560" s="280" t="s">
        <v>127</v>
      </c>
      <c r="B560" s="52" t="s">
        <v>114</v>
      </c>
      <c r="C560" s="272">
        <v>4.8150000000000004</v>
      </c>
      <c r="D560" s="272">
        <v>4.8150000000000004</v>
      </c>
      <c r="E560" s="272">
        <v>4.8150000000000004</v>
      </c>
      <c r="F560" s="272">
        <v>4.8150000000000004</v>
      </c>
      <c r="G560" s="281"/>
    </row>
    <row r="561" spans="1:7" x14ac:dyDescent="0.25">
      <c r="A561" s="280" t="s">
        <v>128</v>
      </c>
      <c r="B561" s="52" t="s">
        <v>129</v>
      </c>
      <c r="C561" s="274">
        <v>0.96299999999999997</v>
      </c>
      <c r="D561" s="274">
        <v>0.96299999999999997</v>
      </c>
      <c r="E561" s="274">
        <v>0.96299999999999997</v>
      </c>
      <c r="F561" s="274">
        <v>0.96299999999999997</v>
      </c>
      <c r="G561" s="281"/>
    </row>
    <row r="562" spans="1:7" x14ac:dyDescent="0.25">
      <c r="A562" s="409" t="s">
        <v>2168</v>
      </c>
      <c r="B562" s="409"/>
      <c r="C562" s="409"/>
      <c r="D562" s="409"/>
      <c r="E562" s="409"/>
      <c r="F562" s="409"/>
      <c r="G562" s="409"/>
    </row>
    <row r="563" spans="1:7" x14ac:dyDescent="0.25">
      <c r="A563" s="280" t="s">
        <v>113</v>
      </c>
      <c r="B563" s="52" t="s">
        <v>114</v>
      </c>
      <c r="C563" s="272">
        <v>5</v>
      </c>
      <c r="D563" s="272">
        <v>5</v>
      </c>
      <c r="E563" s="272">
        <v>5</v>
      </c>
      <c r="F563" s="272">
        <v>5</v>
      </c>
      <c r="G563" s="281"/>
    </row>
    <row r="564" spans="1:7" x14ac:dyDescent="0.25">
      <c r="A564" s="280" t="s">
        <v>116</v>
      </c>
      <c r="B564" s="52" t="s">
        <v>117</v>
      </c>
      <c r="C564" s="272">
        <v>0</v>
      </c>
      <c r="D564" s="272">
        <v>0</v>
      </c>
      <c r="E564" s="272">
        <v>0</v>
      </c>
      <c r="F564" s="272">
        <v>0</v>
      </c>
      <c r="G564" s="281"/>
    </row>
    <row r="565" spans="1:7" x14ac:dyDescent="0.25">
      <c r="A565" s="280" t="s">
        <v>118</v>
      </c>
      <c r="B565" s="52" t="s">
        <v>119</v>
      </c>
      <c r="C565" s="272">
        <v>1</v>
      </c>
      <c r="D565" s="272">
        <v>1</v>
      </c>
      <c r="E565" s="272">
        <v>1</v>
      </c>
      <c r="F565" s="272">
        <v>1</v>
      </c>
      <c r="G565" s="281"/>
    </row>
    <row r="566" spans="1:7" x14ac:dyDescent="0.25">
      <c r="A566" s="280" t="s">
        <v>120</v>
      </c>
      <c r="B566" s="52" t="s">
        <v>2181</v>
      </c>
      <c r="C566" s="272">
        <v>50</v>
      </c>
      <c r="D566" s="272">
        <v>50</v>
      </c>
      <c r="E566" s="272">
        <v>50</v>
      </c>
      <c r="F566" s="272">
        <v>50</v>
      </c>
      <c r="G566" s="281"/>
    </row>
    <row r="567" spans="1:7" ht="24" x14ac:dyDescent="0.25">
      <c r="A567" s="280" t="s">
        <v>121</v>
      </c>
      <c r="B567" s="52" t="s">
        <v>114</v>
      </c>
      <c r="C567" s="272">
        <v>0.185</v>
      </c>
      <c r="D567" s="272">
        <v>0.185</v>
      </c>
      <c r="E567" s="272">
        <v>0.185</v>
      </c>
      <c r="F567" s="272">
        <v>0.185</v>
      </c>
      <c r="G567" s="281"/>
    </row>
    <row r="568" spans="1:7" x14ac:dyDescent="0.25">
      <c r="A568" s="280" t="s">
        <v>122</v>
      </c>
      <c r="B568" s="52" t="s">
        <v>114</v>
      </c>
      <c r="C568" s="272">
        <v>0.185</v>
      </c>
      <c r="D568" s="272">
        <v>0.185</v>
      </c>
      <c r="E568" s="272">
        <v>0.185</v>
      </c>
      <c r="F568" s="272">
        <v>0.185</v>
      </c>
      <c r="G568" s="281"/>
    </row>
    <row r="569" spans="1:7" x14ac:dyDescent="0.25">
      <c r="A569" s="280" t="s">
        <v>123</v>
      </c>
      <c r="B569" s="52" t="s">
        <v>114</v>
      </c>
      <c r="C569" s="272">
        <v>0.185</v>
      </c>
      <c r="D569" s="272">
        <v>0.185</v>
      </c>
      <c r="E569" s="272">
        <v>0.185</v>
      </c>
      <c r="F569" s="272">
        <v>0.185</v>
      </c>
      <c r="G569" s="281"/>
    </row>
    <row r="570" spans="1:7" x14ac:dyDescent="0.25">
      <c r="A570" s="280" t="s">
        <v>124</v>
      </c>
      <c r="B570" s="52" t="s">
        <v>114</v>
      </c>
      <c r="C570" s="272">
        <v>0</v>
      </c>
      <c r="D570" s="272">
        <v>0</v>
      </c>
      <c r="E570" s="272">
        <v>0</v>
      </c>
      <c r="F570" s="272">
        <v>0</v>
      </c>
      <c r="G570" s="281"/>
    </row>
    <row r="571" spans="1:7" ht="24" x14ac:dyDescent="0.25">
      <c r="A571" s="280" t="s">
        <v>125</v>
      </c>
      <c r="B571" s="52" t="s">
        <v>114</v>
      </c>
      <c r="C571" s="272">
        <v>0</v>
      </c>
      <c r="D571" s="272">
        <v>0</v>
      </c>
      <c r="E571" s="272">
        <v>0</v>
      </c>
      <c r="F571" s="272">
        <v>0</v>
      </c>
      <c r="G571" s="281"/>
    </row>
    <row r="572" spans="1:7" ht="24" x14ac:dyDescent="0.25">
      <c r="A572" s="280" t="s">
        <v>126</v>
      </c>
      <c r="B572" s="52" t="s">
        <v>114</v>
      </c>
      <c r="C572" s="272">
        <v>0</v>
      </c>
      <c r="D572" s="272">
        <v>0</v>
      </c>
      <c r="E572" s="272">
        <v>0</v>
      </c>
      <c r="F572" s="272">
        <v>0</v>
      </c>
      <c r="G572" s="281"/>
    </row>
    <row r="573" spans="1:7" x14ac:dyDescent="0.25">
      <c r="A573" s="280" t="s">
        <v>127</v>
      </c>
      <c r="B573" s="52" t="s">
        <v>114</v>
      </c>
      <c r="C573" s="272">
        <v>4.8150000000000004</v>
      </c>
      <c r="D573" s="272">
        <v>4.8150000000000004</v>
      </c>
      <c r="E573" s="272">
        <v>4.8150000000000004</v>
      </c>
      <c r="F573" s="272">
        <v>4.8150000000000004</v>
      </c>
      <c r="G573" s="281"/>
    </row>
    <row r="574" spans="1:7" x14ac:dyDescent="0.25">
      <c r="A574" s="280" t="s">
        <v>128</v>
      </c>
      <c r="B574" s="52" t="s">
        <v>129</v>
      </c>
      <c r="C574" s="274">
        <v>0.96299999999999997</v>
      </c>
      <c r="D574" s="274">
        <v>0.96299999999999997</v>
      </c>
      <c r="E574" s="274">
        <v>0.96299999999999997</v>
      </c>
      <c r="F574" s="274">
        <v>0.96299999999999997</v>
      </c>
      <c r="G574" s="281"/>
    </row>
    <row r="575" spans="1:7" x14ac:dyDescent="0.25">
      <c r="A575" s="409" t="s">
        <v>2169</v>
      </c>
      <c r="B575" s="409"/>
      <c r="C575" s="409"/>
      <c r="D575" s="409"/>
      <c r="E575" s="409"/>
      <c r="F575" s="409"/>
      <c r="G575" s="409"/>
    </row>
    <row r="576" spans="1:7" x14ac:dyDescent="0.25">
      <c r="A576" s="280" t="s">
        <v>113</v>
      </c>
      <c r="B576" s="52" t="s">
        <v>114</v>
      </c>
      <c r="C576" s="272">
        <v>0.1</v>
      </c>
      <c r="D576" s="272">
        <v>0.1</v>
      </c>
      <c r="E576" s="272">
        <v>0.1</v>
      </c>
      <c r="F576" s="272">
        <v>0.1</v>
      </c>
      <c r="G576" s="281"/>
    </row>
    <row r="577" spans="1:7" x14ac:dyDescent="0.25">
      <c r="A577" s="280" t="s">
        <v>116</v>
      </c>
      <c r="B577" s="52" t="s">
        <v>117</v>
      </c>
      <c r="C577" s="272">
        <v>0</v>
      </c>
      <c r="D577" s="272">
        <v>0</v>
      </c>
      <c r="E577" s="272">
        <v>0</v>
      </c>
      <c r="F577" s="272">
        <v>0</v>
      </c>
      <c r="G577" s="281"/>
    </row>
    <row r="578" spans="1:7" x14ac:dyDescent="0.25">
      <c r="A578" s="280" t="s">
        <v>118</v>
      </c>
      <c r="B578" s="52" t="s">
        <v>119</v>
      </c>
      <c r="C578" s="272">
        <v>0</v>
      </c>
      <c r="D578" s="272">
        <v>0</v>
      </c>
      <c r="E578" s="272">
        <v>0</v>
      </c>
      <c r="F578" s="272">
        <v>0</v>
      </c>
      <c r="G578" s="281"/>
    </row>
    <row r="579" spans="1:7" x14ac:dyDescent="0.25">
      <c r="A579" s="280" t="s">
        <v>120</v>
      </c>
      <c r="B579" s="52" t="s">
        <v>2181</v>
      </c>
      <c r="C579" s="272">
        <v>0</v>
      </c>
      <c r="D579" s="272">
        <v>0</v>
      </c>
      <c r="E579" s="272">
        <v>0</v>
      </c>
      <c r="F579" s="272">
        <v>0</v>
      </c>
      <c r="G579" s="281"/>
    </row>
    <row r="580" spans="1:7" ht="24" x14ac:dyDescent="0.25">
      <c r="A580" s="280" t="s">
        <v>121</v>
      </c>
      <c r="B580" s="52" t="s">
        <v>114</v>
      </c>
      <c r="C580" s="272">
        <v>0.01</v>
      </c>
      <c r="D580" s="272">
        <v>0.01</v>
      </c>
      <c r="E580" s="272">
        <v>0.01</v>
      </c>
      <c r="F580" s="272">
        <v>0.01</v>
      </c>
      <c r="G580" s="281"/>
    </row>
    <row r="581" spans="1:7" x14ac:dyDescent="0.25">
      <c r="A581" s="280" t="s">
        <v>122</v>
      </c>
      <c r="B581" s="52" t="s">
        <v>114</v>
      </c>
      <c r="C581" s="272">
        <v>0.01</v>
      </c>
      <c r="D581" s="272">
        <v>0.01</v>
      </c>
      <c r="E581" s="272">
        <v>0.01</v>
      </c>
      <c r="F581" s="272">
        <v>0.01</v>
      </c>
      <c r="G581" s="281"/>
    </row>
    <row r="582" spans="1:7" x14ac:dyDescent="0.25">
      <c r="A582" s="280" t="s">
        <v>123</v>
      </c>
      <c r="B582" s="52" t="s">
        <v>114</v>
      </c>
      <c r="C582" s="272">
        <v>0.01</v>
      </c>
      <c r="D582" s="272">
        <v>0.01</v>
      </c>
      <c r="E582" s="272">
        <v>0.01</v>
      </c>
      <c r="F582" s="272">
        <v>0.01</v>
      </c>
      <c r="G582" s="281"/>
    </row>
    <row r="583" spans="1:7" x14ac:dyDescent="0.25">
      <c r="A583" s="280" t="s">
        <v>124</v>
      </c>
      <c r="B583" s="52" t="s">
        <v>114</v>
      </c>
      <c r="C583" s="272">
        <v>0</v>
      </c>
      <c r="D583" s="272">
        <v>0</v>
      </c>
      <c r="E583" s="272">
        <v>0</v>
      </c>
      <c r="F583" s="272">
        <v>0</v>
      </c>
      <c r="G583" s="281"/>
    </row>
    <row r="584" spans="1:7" ht="24" x14ac:dyDescent="0.25">
      <c r="A584" s="280" t="s">
        <v>125</v>
      </c>
      <c r="B584" s="52" t="s">
        <v>114</v>
      </c>
      <c r="C584" s="272">
        <v>0</v>
      </c>
      <c r="D584" s="272">
        <v>0</v>
      </c>
      <c r="E584" s="272">
        <v>0</v>
      </c>
      <c r="F584" s="272">
        <v>0</v>
      </c>
      <c r="G584" s="281"/>
    </row>
    <row r="585" spans="1:7" ht="24" x14ac:dyDescent="0.25">
      <c r="A585" s="280" t="s">
        <v>126</v>
      </c>
      <c r="B585" s="52" t="s">
        <v>114</v>
      </c>
      <c r="C585" s="272">
        <v>0</v>
      </c>
      <c r="D585" s="272">
        <v>0</v>
      </c>
      <c r="E585" s="272">
        <v>0</v>
      </c>
      <c r="F585" s="272">
        <v>0</v>
      </c>
      <c r="G585" s="281"/>
    </row>
    <row r="586" spans="1:7" x14ac:dyDescent="0.25">
      <c r="A586" s="280" t="s">
        <v>127</v>
      </c>
      <c r="B586" s="52" t="s">
        <v>114</v>
      </c>
      <c r="C586" s="272">
        <v>0.09</v>
      </c>
      <c r="D586" s="272">
        <v>0.09</v>
      </c>
      <c r="E586" s="272">
        <v>0.09</v>
      </c>
      <c r="F586" s="272">
        <v>0.09</v>
      </c>
      <c r="G586" s="281"/>
    </row>
    <row r="587" spans="1:7" x14ac:dyDescent="0.25">
      <c r="A587" s="280" t="s">
        <v>128</v>
      </c>
      <c r="B587" s="52" t="s">
        <v>129</v>
      </c>
      <c r="C587" s="283">
        <v>0.9</v>
      </c>
      <c r="D587" s="283">
        <v>0.9</v>
      </c>
      <c r="E587" s="283">
        <v>0.9</v>
      </c>
      <c r="F587" s="283">
        <v>0.9</v>
      </c>
      <c r="G587" s="281"/>
    </row>
    <row r="588" spans="1:7" x14ac:dyDescent="0.25">
      <c r="A588" s="409" t="s">
        <v>2170</v>
      </c>
      <c r="B588" s="409"/>
      <c r="C588" s="409"/>
      <c r="D588" s="409"/>
      <c r="E588" s="409"/>
      <c r="F588" s="409"/>
      <c r="G588" s="409"/>
    </row>
    <row r="589" spans="1:7" x14ac:dyDescent="0.25">
      <c r="A589" s="280" t="s">
        <v>113</v>
      </c>
      <c r="B589" s="52" t="s">
        <v>114</v>
      </c>
      <c r="C589" s="272">
        <v>0.1</v>
      </c>
      <c r="D589" s="272">
        <v>0.1</v>
      </c>
      <c r="E589" s="272">
        <v>0.1</v>
      </c>
      <c r="F589" s="272">
        <v>0.1</v>
      </c>
      <c r="G589" s="281"/>
    </row>
    <row r="590" spans="1:7" x14ac:dyDescent="0.25">
      <c r="A590" s="280" t="s">
        <v>116</v>
      </c>
      <c r="B590" s="52" t="s">
        <v>117</v>
      </c>
      <c r="C590" s="272">
        <v>0</v>
      </c>
      <c r="D590" s="272">
        <v>0</v>
      </c>
      <c r="E590" s="272">
        <v>0</v>
      </c>
      <c r="F590" s="272">
        <v>0</v>
      </c>
      <c r="G590" s="281"/>
    </row>
    <row r="591" spans="1:7" x14ac:dyDescent="0.25">
      <c r="A591" s="280" t="s">
        <v>118</v>
      </c>
      <c r="B591" s="52" t="s">
        <v>119</v>
      </c>
      <c r="C591" s="272">
        <v>0</v>
      </c>
      <c r="D591" s="272">
        <v>0</v>
      </c>
      <c r="E591" s="272">
        <v>0</v>
      </c>
      <c r="F591" s="272">
        <v>0</v>
      </c>
      <c r="G591" s="281"/>
    </row>
    <row r="592" spans="1:7" x14ac:dyDescent="0.25">
      <c r="A592" s="280" t="s">
        <v>120</v>
      </c>
      <c r="B592" s="52" t="s">
        <v>2181</v>
      </c>
      <c r="C592" s="272">
        <v>0</v>
      </c>
      <c r="D592" s="272">
        <v>0</v>
      </c>
      <c r="E592" s="272">
        <v>0</v>
      </c>
      <c r="F592" s="272">
        <v>0</v>
      </c>
      <c r="G592" s="281"/>
    </row>
    <row r="593" spans="1:7" ht="24" x14ac:dyDescent="0.25">
      <c r="A593" s="280" t="s">
        <v>121</v>
      </c>
      <c r="B593" s="52" t="s">
        <v>114</v>
      </c>
      <c r="C593" s="272">
        <v>0.01</v>
      </c>
      <c r="D593" s="272">
        <v>0.01</v>
      </c>
      <c r="E593" s="272">
        <v>0.01</v>
      </c>
      <c r="F593" s="272">
        <v>0.01</v>
      </c>
      <c r="G593" s="281"/>
    </row>
    <row r="594" spans="1:7" x14ac:dyDescent="0.25">
      <c r="A594" s="280" t="s">
        <v>122</v>
      </c>
      <c r="B594" s="52" t="s">
        <v>114</v>
      </c>
      <c r="C594" s="272">
        <v>0.01</v>
      </c>
      <c r="D594" s="272">
        <v>0.01</v>
      </c>
      <c r="E594" s="272">
        <v>0.01</v>
      </c>
      <c r="F594" s="272">
        <v>0.01</v>
      </c>
      <c r="G594" s="281"/>
    </row>
    <row r="595" spans="1:7" x14ac:dyDescent="0.25">
      <c r="A595" s="280" t="s">
        <v>123</v>
      </c>
      <c r="B595" s="52" t="s">
        <v>114</v>
      </c>
      <c r="C595" s="272">
        <v>0.01</v>
      </c>
      <c r="D595" s="272">
        <v>0.01</v>
      </c>
      <c r="E595" s="272">
        <v>0.01</v>
      </c>
      <c r="F595" s="272">
        <v>0.01</v>
      </c>
      <c r="G595" s="281"/>
    </row>
    <row r="596" spans="1:7" x14ac:dyDescent="0.25">
      <c r="A596" s="280" t="s">
        <v>124</v>
      </c>
      <c r="B596" s="52" t="s">
        <v>114</v>
      </c>
      <c r="C596" s="272">
        <v>0</v>
      </c>
      <c r="D596" s="272">
        <v>0</v>
      </c>
      <c r="E596" s="272">
        <v>0</v>
      </c>
      <c r="F596" s="272">
        <v>0</v>
      </c>
      <c r="G596" s="281"/>
    </row>
    <row r="597" spans="1:7" ht="24" x14ac:dyDescent="0.25">
      <c r="A597" s="280" t="s">
        <v>125</v>
      </c>
      <c r="B597" s="52" t="s">
        <v>114</v>
      </c>
      <c r="C597" s="272">
        <v>0</v>
      </c>
      <c r="D597" s="272">
        <v>0</v>
      </c>
      <c r="E597" s="272">
        <v>0</v>
      </c>
      <c r="F597" s="272">
        <v>0</v>
      </c>
      <c r="G597" s="281"/>
    </row>
    <row r="598" spans="1:7" ht="24" x14ac:dyDescent="0.25">
      <c r="A598" s="280" t="s">
        <v>126</v>
      </c>
      <c r="B598" s="52" t="s">
        <v>114</v>
      </c>
      <c r="C598" s="272">
        <v>0</v>
      </c>
      <c r="D598" s="272">
        <v>0</v>
      </c>
      <c r="E598" s="272">
        <v>0</v>
      </c>
      <c r="F598" s="272">
        <v>0</v>
      </c>
      <c r="G598" s="281"/>
    </row>
    <row r="599" spans="1:7" x14ac:dyDescent="0.25">
      <c r="A599" s="280" t="s">
        <v>127</v>
      </c>
      <c r="B599" s="52" t="s">
        <v>114</v>
      </c>
      <c r="C599" s="272">
        <v>0.09</v>
      </c>
      <c r="D599" s="272">
        <v>0.09</v>
      </c>
      <c r="E599" s="272">
        <v>0.09</v>
      </c>
      <c r="F599" s="272">
        <v>0.09</v>
      </c>
      <c r="G599" s="281"/>
    </row>
    <row r="600" spans="1:7" x14ac:dyDescent="0.25">
      <c r="A600" s="280" t="s">
        <v>128</v>
      </c>
      <c r="B600" s="52" t="s">
        <v>129</v>
      </c>
      <c r="C600" s="283">
        <v>0.9</v>
      </c>
      <c r="D600" s="283">
        <v>0.9</v>
      </c>
      <c r="E600" s="283">
        <v>0.9</v>
      </c>
      <c r="F600" s="283">
        <v>0.9</v>
      </c>
      <c r="G600" s="281"/>
    </row>
    <row r="601" spans="1:7" ht="15" customHeight="1" x14ac:dyDescent="0.25">
      <c r="A601" s="409" t="s">
        <v>2172</v>
      </c>
      <c r="B601" s="409"/>
      <c r="C601" s="409"/>
      <c r="D601" s="409"/>
      <c r="E601" s="409"/>
      <c r="F601" s="409"/>
      <c r="G601" s="409"/>
    </row>
    <row r="602" spans="1:7" x14ac:dyDescent="0.25">
      <c r="A602" s="280" t="s">
        <v>113</v>
      </c>
      <c r="B602" s="52" t="s">
        <v>114</v>
      </c>
      <c r="C602" s="272">
        <v>0.1</v>
      </c>
      <c r="D602" s="272">
        <v>0.1</v>
      </c>
      <c r="E602" s="272">
        <v>0.1</v>
      </c>
      <c r="F602" s="272">
        <v>0.1</v>
      </c>
      <c r="G602" s="281"/>
    </row>
    <row r="603" spans="1:7" x14ac:dyDescent="0.25">
      <c r="A603" s="280" t="s">
        <v>116</v>
      </c>
      <c r="B603" s="52" t="s">
        <v>117</v>
      </c>
      <c r="C603" s="272">
        <v>0</v>
      </c>
      <c r="D603" s="272">
        <v>0</v>
      </c>
      <c r="E603" s="272">
        <v>0</v>
      </c>
      <c r="F603" s="272">
        <v>0</v>
      </c>
      <c r="G603" s="281"/>
    </row>
    <row r="604" spans="1:7" x14ac:dyDescent="0.25">
      <c r="A604" s="280" t="s">
        <v>118</v>
      </c>
      <c r="B604" s="52" t="s">
        <v>119</v>
      </c>
      <c r="C604" s="272">
        <v>0</v>
      </c>
      <c r="D604" s="272">
        <v>0</v>
      </c>
      <c r="E604" s="272">
        <v>0</v>
      </c>
      <c r="F604" s="272">
        <v>0</v>
      </c>
      <c r="G604" s="281"/>
    </row>
    <row r="605" spans="1:7" x14ac:dyDescent="0.25">
      <c r="A605" s="280" t="s">
        <v>120</v>
      </c>
      <c r="B605" s="52" t="s">
        <v>2181</v>
      </c>
      <c r="C605" s="272">
        <v>0</v>
      </c>
      <c r="D605" s="272">
        <v>0</v>
      </c>
      <c r="E605" s="272">
        <v>0</v>
      </c>
      <c r="F605" s="272">
        <v>0</v>
      </c>
      <c r="G605" s="281"/>
    </row>
    <row r="606" spans="1:7" ht="24" x14ac:dyDescent="0.25">
      <c r="A606" s="280" t="s">
        <v>121</v>
      </c>
      <c r="B606" s="52" t="s">
        <v>114</v>
      </c>
      <c r="C606" s="272">
        <v>0.01</v>
      </c>
      <c r="D606" s="272">
        <v>0.01</v>
      </c>
      <c r="E606" s="272">
        <v>0.01</v>
      </c>
      <c r="F606" s="272">
        <v>0.01</v>
      </c>
      <c r="G606" s="281"/>
    </row>
    <row r="607" spans="1:7" x14ac:dyDescent="0.25">
      <c r="A607" s="280" t="s">
        <v>122</v>
      </c>
      <c r="B607" s="52" t="s">
        <v>114</v>
      </c>
      <c r="C607" s="272">
        <v>0.01</v>
      </c>
      <c r="D607" s="272">
        <v>0.01</v>
      </c>
      <c r="E607" s="272">
        <v>0.01</v>
      </c>
      <c r="F607" s="272">
        <v>0.01</v>
      </c>
      <c r="G607" s="281"/>
    </row>
    <row r="608" spans="1:7" x14ac:dyDescent="0.25">
      <c r="A608" s="280" t="s">
        <v>123</v>
      </c>
      <c r="B608" s="52" t="s">
        <v>114</v>
      </c>
      <c r="C608" s="272">
        <v>0.01</v>
      </c>
      <c r="D608" s="272">
        <v>0.01</v>
      </c>
      <c r="E608" s="272">
        <v>0.01</v>
      </c>
      <c r="F608" s="272">
        <v>0.01</v>
      </c>
      <c r="G608" s="281"/>
    </row>
    <row r="609" spans="1:7" x14ac:dyDescent="0.25">
      <c r="A609" s="280" t="s">
        <v>124</v>
      </c>
      <c r="B609" s="52" t="s">
        <v>114</v>
      </c>
      <c r="C609" s="272">
        <v>0</v>
      </c>
      <c r="D609" s="272">
        <v>0</v>
      </c>
      <c r="E609" s="272">
        <v>0</v>
      </c>
      <c r="F609" s="272">
        <v>0</v>
      </c>
      <c r="G609" s="281"/>
    </row>
    <row r="610" spans="1:7" ht="24" x14ac:dyDescent="0.25">
      <c r="A610" s="280" t="s">
        <v>125</v>
      </c>
      <c r="B610" s="52" t="s">
        <v>114</v>
      </c>
      <c r="C610" s="272">
        <v>0</v>
      </c>
      <c r="D610" s="272">
        <v>0</v>
      </c>
      <c r="E610" s="272">
        <v>0</v>
      </c>
      <c r="F610" s="272">
        <v>0</v>
      </c>
      <c r="G610" s="281"/>
    </row>
    <row r="611" spans="1:7" ht="24" x14ac:dyDescent="0.25">
      <c r="A611" s="280" t="s">
        <v>126</v>
      </c>
      <c r="B611" s="52" t="s">
        <v>114</v>
      </c>
      <c r="C611" s="272">
        <v>0</v>
      </c>
      <c r="D611" s="272">
        <v>0</v>
      </c>
      <c r="E611" s="272">
        <v>0</v>
      </c>
      <c r="F611" s="272">
        <v>0</v>
      </c>
      <c r="G611" s="281"/>
    </row>
    <row r="612" spans="1:7" x14ac:dyDescent="0.25">
      <c r="A612" s="280" t="s">
        <v>127</v>
      </c>
      <c r="B612" s="52" t="s">
        <v>114</v>
      </c>
      <c r="C612" s="272">
        <v>0.09</v>
      </c>
      <c r="D612" s="272">
        <v>0.09</v>
      </c>
      <c r="E612" s="272">
        <v>0.09</v>
      </c>
      <c r="F612" s="272">
        <v>0.09</v>
      </c>
      <c r="G612" s="281"/>
    </row>
    <row r="613" spans="1:7" x14ac:dyDescent="0.25">
      <c r="A613" s="280" t="s">
        <v>128</v>
      </c>
      <c r="B613" s="52" t="s">
        <v>129</v>
      </c>
      <c r="C613" s="283">
        <v>0.9</v>
      </c>
      <c r="D613" s="283">
        <v>0.9</v>
      </c>
      <c r="E613" s="283">
        <v>0.9</v>
      </c>
      <c r="F613" s="283">
        <v>0.9</v>
      </c>
      <c r="G613" s="281"/>
    </row>
    <row r="614" spans="1:7" x14ac:dyDescent="0.25">
      <c r="A614" s="409" t="s">
        <v>2173</v>
      </c>
      <c r="B614" s="409"/>
      <c r="C614" s="409"/>
      <c r="D614" s="409"/>
      <c r="E614" s="409"/>
      <c r="F614" s="409"/>
      <c r="G614" s="409"/>
    </row>
    <row r="615" spans="1:7" x14ac:dyDescent="0.25">
      <c r="A615" s="280" t="s">
        <v>113</v>
      </c>
      <c r="B615" s="52" t="s">
        <v>114</v>
      </c>
      <c r="C615" s="272">
        <v>0.1</v>
      </c>
      <c r="D615" s="272">
        <v>0.1</v>
      </c>
      <c r="E615" s="272">
        <v>0.1</v>
      </c>
      <c r="F615" s="272">
        <v>0.1</v>
      </c>
      <c r="G615" s="281"/>
    </row>
    <row r="616" spans="1:7" x14ac:dyDescent="0.25">
      <c r="A616" s="280" t="s">
        <v>116</v>
      </c>
      <c r="B616" s="52" t="s">
        <v>117</v>
      </c>
      <c r="C616" s="272">
        <v>0</v>
      </c>
      <c r="D616" s="272">
        <v>0</v>
      </c>
      <c r="E616" s="272">
        <v>0</v>
      </c>
      <c r="F616" s="272">
        <v>0</v>
      </c>
      <c r="G616" s="281"/>
    </row>
    <row r="617" spans="1:7" x14ac:dyDescent="0.25">
      <c r="A617" s="280" t="s">
        <v>118</v>
      </c>
      <c r="B617" s="52" t="s">
        <v>119</v>
      </c>
      <c r="C617" s="272">
        <v>0</v>
      </c>
      <c r="D617" s="272">
        <v>0</v>
      </c>
      <c r="E617" s="272">
        <v>0</v>
      </c>
      <c r="F617" s="272">
        <v>0</v>
      </c>
      <c r="G617" s="281"/>
    </row>
    <row r="618" spans="1:7" x14ac:dyDescent="0.25">
      <c r="A618" s="280" t="s">
        <v>120</v>
      </c>
      <c r="B618" s="52" t="s">
        <v>2181</v>
      </c>
      <c r="C618" s="272">
        <v>0</v>
      </c>
      <c r="D618" s="272">
        <v>0</v>
      </c>
      <c r="E618" s="272">
        <v>0</v>
      </c>
      <c r="F618" s="272">
        <v>0</v>
      </c>
      <c r="G618" s="281"/>
    </row>
    <row r="619" spans="1:7" ht="24" x14ac:dyDescent="0.25">
      <c r="A619" s="280" t="s">
        <v>121</v>
      </c>
      <c r="B619" s="52" t="s">
        <v>114</v>
      </c>
      <c r="C619" s="272">
        <v>0.01</v>
      </c>
      <c r="D619" s="272">
        <v>0.01</v>
      </c>
      <c r="E619" s="272">
        <v>0.01</v>
      </c>
      <c r="F619" s="272">
        <v>0.01</v>
      </c>
      <c r="G619" s="281"/>
    </row>
    <row r="620" spans="1:7" x14ac:dyDescent="0.25">
      <c r="A620" s="280" t="s">
        <v>122</v>
      </c>
      <c r="B620" s="52" t="s">
        <v>114</v>
      </c>
      <c r="C620" s="272">
        <v>0.01</v>
      </c>
      <c r="D620" s="272">
        <v>0.01</v>
      </c>
      <c r="E620" s="272">
        <v>0.01</v>
      </c>
      <c r="F620" s="272">
        <v>0.01</v>
      </c>
      <c r="G620" s="281"/>
    </row>
    <row r="621" spans="1:7" x14ac:dyDescent="0.25">
      <c r="A621" s="280" t="s">
        <v>123</v>
      </c>
      <c r="B621" s="52" t="s">
        <v>114</v>
      </c>
      <c r="C621" s="272">
        <v>0.01</v>
      </c>
      <c r="D621" s="272">
        <v>0.01</v>
      </c>
      <c r="E621" s="272">
        <v>0.01</v>
      </c>
      <c r="F621" s="272">
        <v>0.01</v>
      </c>
      <c r="G621" s="281"/>
    </row>
    <row r="622" spans="1:7" x14ac:dyDescent="0.25">
      <c r="A622" s="280" t="s">
        <v>124</v>
      </c>
      <c r="B622" s="52" t="s">
        <v>114</v>
      </c>
      <c r="C622" s="272">
        <v>0</v>
      </c>
      <c r="D622" s="272">
        <v>0</v>
      </c>
      <c r="E622" s="272">
        <v>0</v>
      </c>
      <c r="F622" s="272">
        <v>0</v>
      </c>
      <c r="G622" s="281"/>
    </row>
    <row r="623" spans="1:7" ht="24" x14ac:dyDescent="0.25">
      <c r="A623" s="280" t="s">
        <v>125</v>
      </c>
      <c r="B623" s="52" t="s">
        <v>114</v>
      </c>
      <c r="C623" s="272">
        <v>0</v>
      </c>
      <c r="D623" s="272">
        <v>0</v>
      </c>
      <c r="E623" s="272">
        <v>0</v>
      </c>
      <c r="F623" s="272">
        <v>0</v>
      </c>
      <c r="G623" s="281"/>
    </row>
    <row r="624" spans="1:7" ht="24" x14ac:dyDescent="0.25">
      <c r="A624" s="280" t="s">
        <v>126</v>
      </c>
      <c r="B624" s="52" t="s">
        <v>114</v>
      </c>
      <c r="C624" s="272">
        <v>0</v>
      </c>
      <c r="D624" s="272">
        <v>0</v>
      </c>
      <c r="E624" s="272">
        <v>0</v>
      </c>
      <c r="F624" s="272">
        <v>0</v>
      </c>
      <c r="G624" s="281"/>
    </row>
    <row r="625" spans="1:7" x14ac:dyDescent="0.25">
      <c r="A625" s="280" t="s">
        <v>127</v>
      </c>
      <c r="B625" s="52" t="s">
        <v>114</v>
      </c>
      <c r="C625" s="272">
        <v>0.09</v>
      </c>
      <c r="D625" s="272">
        <v>0.09</v>
      </c>
      <c r="E625" s="272">
        <v>0.09</v>
      </c>
      <c r="F625" s="272">
        <v>0.09</v>
      </c>
      <c r="G625" s="281"/>
    </row>
    <row r="626" spans="1:7" x14ac:dyDescent="0.25">
      <c r="A626" s="280" t="s">
        <v>128</v>
      </c>
      <c r="B626" s="52" t="s">
        <v>129</v>
      </c>
      <c r="C626" s="283">
        <v>0.9</v>
      </c>
      <c r="D626" s="283">
        <v>0.9</v>
      </c>
      <c r="E626" s="283">
        <v>0.9</v>
      </c>
      <c r="F626" s="283">
        <v>0.9</v>
      </c>
      <c r="G626" s="281"/>
    </row>
    <row r="627" spans="1:7" x14ac:dyDescent="0.25">
      <c r="A627" s="409" t="s">
        <v>2174</v>
      </c>
      <c r="B627" s="409"/>
      <c r="C627" s="409"/>
      <c r="D627" s="409"/>
      <c r="E627" s="409"/>
      <c r="F627" s="409"/>
      <c r="G627" s="409"/>
    </row>
    <row r="628" spans="1:7" x14ac:dyDescent="0.25">
      <c r="A628" s="280" t="s">
        <v>113</v>
      </c>
      <c r="B628" s="52" t="s">
        <v>114</v>
      </c>
      <c r="C628" s="272">
        <v>0.1</v>
      </c>
      <c r="D628" s="272">
        <v>0.1</v>
      </c>
      <c r="E628" s="272">
        <v>0.1</v>
      </c>
      <c r="F628" s="272">
        <v>0.1</v>
      </c>
      <c r="G628" s="281"/>
    </row>
    <row r="629" spans="1:7" x14ac:dyDescent="0.25">
      <c r="A629" s="280" t="s">
        <v>116</v>
      </c>
      <c r="B629" s="52" t="s">
        <v>117</v>
      </c>
      <c r="C629" s="272">
        <v>0</v>
      </c>
      <c r="D629" s="272">
        <v>0</v>
      </c>
      <c r="E629" s="272">
        <v>0</v>
      </c>
      <c r="F629" s="272">
        <v>0</v>
      </c>
      <c r="G629" s="281"/>
    </row>
    <row r="630" spans="1:7" x14ac:dyDescent="0.25">
      <c r="A630" s="280" t="s">
        <v>118</v>
      </c>
      <c r="B630" s="52" t="s">
        <v>119</v>
      </c>
      <c r="C630" s="272">
        <v>0</v>
      </c>
      <c r="D630" s="272">
        <v>0</v>
      </c>
      <c r="E630" s="272">
        <v>0</v>
      </c>
      <c r="F630" s="272">
        <v>0</v>
      </c>
      <c r="G630" s="281"/>
    </row>
    <row r="631" spans="1:7" x14ac:dyDescent="0.25">
      <c r="A631" s="280" t="s">
        <v>120</v>
      </c>
      <c r="B631" s="52" t="s">
        <v>2181</v>
      </c>
      <c r="C631" s="272">
        <v>0</v>
      </c>
      <c r="D631" s="272">
        <v>0</v>
      </c>
      <c r="E631" s="272">
        <v>0</v>
      </c>
      <c r="F631" s="272">
        <v>0</v>
      </c>
      <c r="G631" s="281"/>
    </row>
    <row r="632" spans="1:7" ht="24" x14ac:dyDescent="0.25">
      <c r="A632" s="280" t="s">
        <v>121</v>
      </c>
      <c r="B632" s="52" t="s">
        <v>114</v>
      </c>
      <c r="C632" s="272">
        <v>0.01</v>
      </c>
      <c r="D632" s="272">
        <v>0.01</v>
      </c>
      <c r="E632" s="272">
        <v>0.01</v>
      </c>
      <c r="F632" s="272">
        <v>0.01</v>
      </c>
      <c r="G632" s="281"/>
    </row>
    <row r="633" spans="1:7" x14ac:dyDescent="0.25">
      <c r="A633" s="280" t="s">
        <v>122</v>
      </c>
      <c r="B633" s="52" t="s">
        <v>114</v>
      </c>
      <c r="C633" s="272">
        <v>0.01</v>
      </c>
      <c r="D633" s="272">
        <v>0.01</v>
      </c>
      <c r="E633" s="272">
        <v>0.01</v>
      </c>
      <c r="F633" s="272">
        <v>0.01</v>
      </c>
      <c r="G633" s="281"/>
    </row>
    <row r="634" spans="1:7" x14ac:dyDescent="0.25">
      <c r="A634" s="280" t="s">
        <v>123</v>
      </c>
      <c r="B634" s="52" t="s">
        <v>114</v>
      </c>
      <c r="C634" s="272">
        <v>0.01</v>
      </c>
      <c r="D634" s="272">
        <v>0.01</v>
      </c>
      <c r="E634" s="272">
        <v>0.01</v>
      </c>
      <c r="F634" s="272">
        <v>0.01</v>
      </c>
      <c r="G634" s="281"/>
    </row>
    <row r="635" spans="1:7" x14ac:dyDescent="0.25">
      <c r="A635" s="280" t="s">
        <v>124</v>
      </c>
      <c r="B635" s="52" t="s">
        <v>114</v>
      </c>
      <c r="C635" s="272">
        <v>0</v>
      </c>
      <c r="D635" s="272">
        <v>0</v>
      </c>
      <c r="E635" s="272">
        <v>0</v>
      </c>
      <c r="F635" s="272">
        <v>0</v>
      </c>
      <c r="G635" s="281"/>
    </row>
    <row r="636" spans="1:7" ht="24" x14ac:dyDescent="0.25">
      <c r="A636" s="280" t="s">
        <v>125</v>
      </c>
      <c r="B636" s="52" t="s">
        <v>114</v>
      </c>
      <c r="C636" s="272">
        <v>0</v>
      </c>
      <c r="D636" s="272">
        <v>0</v>
      </c>
      <c r="E636" s="272">
        <v>0</v>
      </c>
      <c r="F636" s="272">
        <v>0</v>
      </c>
      <c r="G636" s="281"/>
    </row>
    <row r="637" spans="1:7" ht="24" x14ac:dyDescent="0.25">
      <c r="A637" s="280" t="s">
        <v>126</v>
      </c>
      <c r="B637" s="52" t="s">
        <v>114</v>
      </c>
      <c r="C637" s="272">
        <v>0</v>
      </c>
      <c r="D637" s="272">
        <v>0</v>
      </c>
      <c r="E637" s="272">
        <v>0</v>
      </c>
      <c r="F637" s="272">
        <v>0</v>
      </c>
      <c r="G637" s="281"/>
    </row>
    <row r="638" spans="1:7" x14ac:dyDescent="0.25">
      <c r="A638" s="280" t="s">
        <v>127</v>
      </c>
      <c r="B638" s="52" t="s">
        <v>114</v>
      </c>
      <c r="C638" s="272">
        <v>0.09</v>
      </c>
      <c r="D638" s="272">
        <v>0.09</v>
      </c>
      <c r="E638" s="272">
        <v>0.09</v>
      </c>
      <c r="F638" s="272">
        <v>0.09</v>
      </c>
      <c r="G638" s="281"/>
    </row>
    <row r="639" spans="1:7" x14ac:dyDescent="0.25">
      <c r="A639" s="280" t="s">
        <v>128</v>
      </c>
      <c r="B639" s="52" t="s">
        <v>129</v>
      </c>
      <c r="C639" s="283">
        <v>0.9</v>
      </c>
      <c r="D639" s="283">
        <v>0.9</v>
      </c>
      <c r="E639" s="283">
        <v>0.9</v>
      </c>
      <c r="F639" s="283">
        <v>0.9</v>
      </c>
      <c r="G639" s="281"/>
    </row>
    <row r="640" spans="1:7" x14ac:dyDescent="0.25">
      <c r="A640" s="410" t="s">
        <v>2202</v>
      </c>
      <c r="B640" s="410"/>
      <c r="C640" s="410"/>
      <c r="D640" s="410"/>
      <c r="E640" s="410"/>
      <c r="F640" s="410"/>
      <c r="G640" s="410"/>
    </row>
    <row r="641" spans="1:7" x14ac:dyDescent="0.25">
      <c r="A641" s="409" t="s">
        <v>2175</v>
      </c>
      <c r="B641" s="409"/>
      <c r="C641" s="409"/>
      <c r="D641" s="409"/>
      <c r="E641" s="409"/>
      <c r="F641" s="409"/>
      <c r="G641" s="409"/>
    </row>
    <row r="642" spans="1:7" x14ac:dyDescent="0.25">
      <c r="A642" s="280" t="s">
        <v>113</v>
      </c>
      <c r="B642" s="52" t="s">
        <v>114</v>
      </c>
      <c r="C642" s="272">
        <v>0.1</v>
      </c>
      <c r="D642" s="272">
        <v>0.1</v>
      </c>
      <c r="E642" s="272">
        <v>0.1</v>
      </c>
      <c r="F642" s="272">
        <v>0.1</v>
      </c>
      <c r="G642" s="281"/>
    </row>
    <row r="643" spans="1:7" x14ac:dyDescent="0.25">
      <c r="A643" s="280" t="s">
        <v>116</v>
      </c>
      <c r="B643" s="52" t="s">
        <v>117</v>
      </c>
      <c r="C643" s="272">
        <v>0</v>
      </c>
      <c r="D643" s="272">
        <v>0</v>
      </c>
      <c r="E643" s="272">
        <v>0</v>
      </c>
      <c r="F643" s="272">
        <v>0</v>
      </c>
      <c r="G643" s="281"/>
    </row>
    <row r="644" spans="1:7" x14ac:dyDescent="0.25">
      <c r="A644" s="280" t="s">
        <v>118</v>
      </c>
      <c r="B644" s="52" t="s">
        <v>119</v>
      </c>
      <c r="C644" s="272">
        <v>0</v>
      </c>
      <c r="D644" s="272">
        <v>0</v>
      </c>
      <c r="E644" s="272">
        <v>0</v>
      </c>
      <c r="F644" s="272">
        <v>0</v>
      </c>
      <c r="G644" s="281"/>
    </row>
    <row r="645" spans="1:7" x14ac:dyDescent="0.25">
      <c r="A645" s="280" t="s">
        <v>120</v>
      </c>
      <c r="B645" s="52" t="s">
        <v>2181</v>
      </c>
      <c r="C645" s="272">
        <v>0</v>
      </c>
      <c r="D645" s="272">
        <v>0</v>
      </c>
      <c r="E645" s="272">
        <v>0</v>
      </c>
      <c r="F645" s="272">
        <v>0</v>
      </c>
      <c r="G645" s="281"/>
    </row>
    <row r="646" spans="1:7" ht="24" x14ac:dyDescent="0.25">
      <c r="A646" s="280" t="s">
        <v>121</v>
      </c>
      <c r="B646" s="52" t="s">
        <v>114</v>
      </c>
      <c r="C646" s="272">
        <v>0.01</v>
      </c>
      <c r="D646" s="272">
        <v>0.01</v>
      </c>
      <c r="E646" s="272">
        <v>0.01</v>
      </c>
      <c r="F646" s="272">
        <v>0.01</v>
      </c>
      <c r="G646" s="281"/>
    </row>
    <row r="647" spans="1:7" x14ac:dyDescent="0.25">
      <c r="A647" s="280" t="s">
        <v>122</v>
      </c>
      <c r="B647" s="52" t="s">
        <v>114</v>
      </c>
      <c r="C647" s="272">
        <v>0.01</v>
      </c>
      <c r="D647" s="272">
        <v>0.01</v>
      </c>
      <c r="E647" s="272">
        <v>0.01</v>
      </c>
      <c r="F647" s="272">
        <v>0.01</v>
      </c>
      <c r="G647" s="281"/>
    </row>
    <row r="648" spans="1:7" x14ac:dyDescent="0.25">
      <c r="A648" s="280" t="s">
        <v>123</v>
      </c>
      <c r="B648" s="52" t="s">
        <v>114</v>
      </c>
      <c r="C648" s="272">
        <v>0.01</v>
      </c>
      <c r="D648" s="272">
        <v>0.01</v>
      </c>
      <c r="E648" s="272">
        <v>0.01</v>
      </c>
      <c r="F648" s="272">
        <v>0.01</v>
      </c>
      <c r="G648" s="281"/>
    </row>
    <row r="649" spans="1:7" x14ac:dyDescent="0.25">
      <c r="A649" s="280" t="s">
        <v>124</v>
      </c>
      <c r="B649" s="52" t="s">
        <v>114</v>
      </c>
      <c r="C649" s="272">
        <v>0</v>
      </c>
      <c r="D649" s="272">
        <v>0</v>
      </c>
      <c r="E649" s="272">
        <v>0</v>
      </c>
      <c r="F649" s="272">
        <v>0</v>
      </c>
      <c r="G649" s="281"/>
    </row>
    <row r="650" spans="1:7" ht="24" x14ac:dyDescent="0.25">
      <c r="A650" s="280" t="s">
        <v>125</v>
      </c>
      <c r="B650" s="52" t="s">
        <v>114</v>
      </c>
      <c r="C650" s="272">
        <v>0</v>
      </c>
      <c r="D650" s="272">
        <v>0</v>
      </c>
      <c r="E650" s="272">
        <v>0</v>
      </c>
      <c r="F650" s="272">
        <v>0</v>
      </c>
      <c r="G650" s="281"/>
    </row>
    <row r="651" spans="1:7" ht="24" x14ac:dyDescent="0.25">
      <c r="A651" s="280" t="s">
        <v>126</v>
      </c>
      <c r="B651" s="52" t="s">
        <v>114</v>
      </c>
      <c r="C651" s="272">
        <v>0</v>
      </c>
      <c r="D651" s="272">
        <v>0</v>
      </c>
      <c r="E651" s="272">
        <v>0</v>
      </c>
      <c r="F651" s="272">
        <v>0</v>
      </c>
      <c r="G651" s="281"/>
    </row>
    <row r="652" spans="1:7" x14ac:dyDescent="0.25">
      <c r="A652" s="280" t="s">
        <v>127</v>
      </c>
      <c r="B652" s="52" t="s">
        <v>114</v>
      </c>
      <c r="C652" s="272">
        <v>0.09</v>
      </c>
      <c r="D652" s="272">
        <v>0.09</v>
      </c>
      <c r="E652" s="272">
        <v>0.09</v>
      </c>
      <c r="F652" s="272">
        <v>0.09</v>
      </c>
      <c r="G652" s="281"/>
    </row>
    <row r="653" spans="1:7" x14ac:dyDescent="0.25">
      <c r="A653" s="280" t="s">
        <v>128</v>
      </c>
      <c r="B653" s="52" t="s">
        <v>129</v>
      </c>
      <c r="C653" s="283">
        <v>0.9</v>
      </c>
      <c r="D653" s="283">
        <v>0.9</v>
      </c>
      <c r="E653" s="283">
        <v>0.9</v>
      </c>
      <c r="F653" s="283">
        <v>0.9</v>
      </c>
      <c r="G653" s="281"/>
    </row>
    <row r="654" spans="1:7" x14ac:dyDescent="0.25">
      <c r="A654" s="410" t="s">
        <v>2203</v>
      </c>
      <c r="B654" s="410"/>
      <c r="C654" s="410"/>
      <c r="D654" s="410"/>
      <c r="E654" s="410"/>
      <c r="F654" s="410"/>
      <c r="G654" s="410"/>
    </row>
    <row r="655" spans="1:7" ht="15" customHeight="1" x14ac:dyDescent="0.25">
      <c r="A655" s="409" t="s">
        <v>2176</v>
      </c>
      <c r="B655" s="409"/>
      <c r="C655" s="409"/>
      <c r="D655" s="409"/>
      <c r="E655" s="409"/>
      <c r="F655" s="409"/>
      <c r="G655" s="409"/>
    </row>
    <row r="656" spans="1:7" x14ac:dyDescent="0.25">
      <c r="A656" s="280" t="s">
        <v>113</v>
      </c>
      <c r="B656" s="52" t="s">
        <v>114</v>
      </c>
      <c r="C656" s="272">
        <v>0.1</v>
      </c>
      <c r="D656" s="272">
        <v>0.1</v>
      </c>
      <c r="E656" s="272">
        <v>0.1</v>
      </c>
      <c r="F656" s="272">
        <v>0.1</v>
      </c>
      <c r="G656" s="281"/>
    </row>
    <row r="657" spans="1:7" x14ac:dyDescent="0.25">
      <c r="A657" s="280" t="s">
        <v>116</v>
      </c>
      <c r="B657" s="52" t="s">
        <v>117</v>
      </c>
      <c r="C657" s="272">
        <v>0</v>
      </c>
      <c r="D657" s="272">
        <v>0</v>
      </c>
      <c r="E657" s="272">
        <v>0</v>
      </c>
      <c r="F657" s="272">
        <v>0</v>
      </c>
      <c r="G657" s="281"/>
    </row>
    <row r="658" spans="1:7" x14ac:dyDescent="0.25">
      <c r="A658" s="280" t="s">
        <v>118</v>
      </c>
      <c r="B658" s="52" t="s">
        <v>119</v>
      </c>
      <c r="C658" s="272">
        <v>0</v>
      </c>
      <c r="D658" s="272">
        <v>0</v>
      </c>
      <c r="E658" s="272">
        <v>0</v>
      </c>
      <c r="F658" s="272">
        <v>0</v>
      </c>
      <c r="G658" s="281"/>
    </row>
    <row r="659" spans="1:7" x14ac:dyDescent="0.25">
      <c r="A659" s="280" t="s">
        <v>120</v>
      </c>
      <c r="B659" s="52" t="s">
        <v>2181</v>
      </c>
      <c r="C659" s="272">
        <v>0</v>
      </c>
      <c r="D659" s="272">
        <v>0</v>
      </c>
      <c r="E659" s="272">
        <v>0</v>
      </c>
      <c r="F659" s="272">
        <v>0</v>
      </c>
      <c r="G659" s="281"/>
    </row>
    <row r="660" spans="1:7" ht="24" x14ac:dyDescent="0.25">
      <c r="A660" s="280" t="s">
        <v>121</v>
      </c>
      <c r="B660" s="52" t="s">
        <v>114</v>
      </c>
      <c r="C660" s="272">
        <v>0.01</v>
      </c>
      <c r="D660" s="272">
        <v>0.01</v>
      </c>
      <c r="E660" s="272">
        <v>0.01</v>
      </c>
      <c r="F660" s="272">
        <v>0.01</v>
      </c>
      <c r="G660" s="281"/>
    </row>
    <row r="661" spans="1:7" x14ac:dyDescent="0.25">
      <c r="A661" s="280" t="s">
        <v>122</v>
      </c>
      <c r="B661" s="52" t="s">
        <v>114</v>
      </c>
      <c r="C661" s="272">
        <v>0.01</v>
      </c>
      <c r="D661" s="272">
        <v>0.01</v>
      </c>
      <c r="E661" s="272">
        <v>0.01</v>
      </c>
      <c r="F661" s="272">
        <v>0.01</v>
      </c>
      <c r="G661" s="281"/>
    </row>
    <row r="662" spans="1:7" x14ac:dyDescent="0.25">
      <c r="A662" s="280" t="s">
        <v>123</v>
      </c>
      <c r="B662" s="52" t="s">
        <v>114</v>
      </c>
      <c r="C662" s="272">
        <v>0.01</v>
      </c>
      <c r="D662" s="272">
        <v>0.01</v>
      </c>
      <c r="E662" s="272">
        <v>0.01</v>
      </c>
      <c r="F662" s="272">
        <v>0.01</v>
      </c>
      <c r="G662" s="281"/>
    </row>
    <row r="663" spans="1:7" x14ac:dyDescent="0.25">
      <c r="A663" s="280" t="s">
        <v>124</v>
      </c>
      <c r="B663" s="52" t="s">
        <v>114</v>
      </c>
      <c r="C663" s="272">
        <v>0</v>
      </c>
      <c r="D663" s="272">
        <v>0</v>
      </c>
      <c r="E663" s="272">
        <v>0</v>
      </c>
      <c r="F663" s="272">
        <v>0</v>
      </c>
      <c r="G663" s="281"/>
    </row>
    <row r="664" spans="1:7" ht="24" x14ac:dyDescent="0.25">
      <c r="A664" s="280" t="s">
        <v>125</v>
      </c>
      <c r="B664" s="52" t="s">
        <v>114</v>
      </c>
      <c r="C664" s="272">
        <v>0</v>
      </c>
      <c r="D664" s="272">
        <v>0</v>
      </c>
      <c r="E664" s="272">
        <v>0</v>
      </c>
      <c r="F664" s="272">
        <v>0</v>
      </c>
      <c r="G664" s="281"/>
    </row>
    <row r="665" spans="1:7" ht="24" x14ac:dyDescent="0.25">
      <c r="A665" s="280" t="s">
        <v>126</v>
      </c>
      <c r="B665" s="52" t="s">
        <v>114</v>
      </c>
      <c r="C665" s="272">
        <v>0</v>
      </c>
      <c r="D665" s="272">
        <v>0</v>
      </c>
      <c r="E665" s="272">
        <v>0</v>
      </c>
      <c r="F665" s="272">
        <v>0</v>
      </c>
      <c r="G665" s="281"/>
    </row>
    <row r="666" spans="1:7" x14ac:dyDescent="0.25">
      <c r="A666" s="280" t="s">
        <v>127</v>
      </c>
      <c r="B666" s="52" t="s">
        <v>114</v>
      </c>
      <c r="C666" s="272">
        <v>0.09</v>
      </c>
      <c r="D666" s="272">
        <v>0.09</v>
      </c>
      <c r="E666" s="272">
        <v>0.09</v>
      </c>
      <c r="F666" s="272">
        <v>0.09</v>
      </c>
      <c r="G666" s="281"/>
    </row>
    <row r="667" spans="1:7" x14ac:dyDescent="0.25">
      <c r="A667" s="280" t="s">
        <v>128</v>
      </c>
      <c r="B667" s="52" t="s">
        <v>129</v>
      </c>
      <c r="C667" s="283">
        <v>0.9</v>
      </c>
      <c r="D667" s="283">
        <v>0.9</v>
      </c>
      <c r="E667" s="283">
        <v>0.9</v>
      </c>
      <c r="F667" s="283">
        <v>0.9</v>
      </c>
      <c r="G667" s="281"/>
    </row>
    <row r="668" spans="1:7" x14ac:dyDescent="0.25">
      <c r="A668" s="410" t="s">
        <v>2204</v>
      </c>
      <c r="B668" s="410"/>
      <c r="C668" s="410"/>
      <c r="D668" s="410"/>
      <c r="E668" s="410"/>
      <c r="F668" s="410"/>
      <c r="G668" s="410"/>
    </row>
    <row r="669" spans="1:7" x14ac:dyDescent="0.25">
      <c r="A669" s="409" t="s">
        <v>2177</v>
      </c>
      <c r="B669" s="409"/>
      <c r="C669" s="409"/>
      <c r="D669" s="409"/>
      <c r="E669" s="409"/>
      <c r="F669" s="409"/>
      <c r="G669" s="409"/>
    </row>
    <row r="670" spans="1:7" x14ac:dyDescent="0.25">
      <c r="A670" s="280" t="s">
        <v>113</v>
      </c>
      <c r="B670" s="52" t="s">
        <v>114</v>
      </c>
      <c r="C670" s="272">
        <v>0.1</v>
      </c>
      <c r="D670" s="272">
        <v>0.1</v>
      </c>
      <c r="E670" s="272">
        <v>0.1</v>
      </c>
      <c r="F670" s="272">
        <v>0.1</v>
      </c>
      <c r="G670" s="281"/>
    </row>
    <row r="671" spans="1:7" x14ac:dyDescent="0.25">
      <c r="A671" s="280" t="s">
        <v>116</v>
      </c>
      <c r="B671" s="52" t="s">
        <v>117</v>
      </c>
      <c r="C671" s="272">
        <v>0</v>
      </c>
      <c r="D671" s="272">
        <v>0</v>
      </c>
      <c r="E671" s="272">
        <v>0</v>
      </c>
      <c r="F671" s="272">
        <v>0</v>
      </c>
      <c r="G671" s="281"/>
    </row>
    <row r="672" spans="1:7" x14ac:dyDescent="0.25">
      <c r="A672" s="280" t="s">
        <v>118</v>
      </c>
      <c r="B672" s="52" t="s">
        <v>119</v>
      </c>
      <c r="C672" s="272">
        <v>0</v>
      </c>
      <c r="D672" s="272">
        <v>0</v>
      </c>
      <c r="E672" s="272">
        <v>0</v>
      </c>
      <c r="F672" s="272">
        <v>0</v>
      </c>
      <c r="G672" s="281"/>
    </row>
    <row r="673" spans="1:7" x14ac:dyDescent="0.25">
      <c r="A673" s="280" t="s">
        <v>120</v>
      </c>
      <c r="B673" s="52" t="s">
        <v>2181</v>
      </c>
      <c r="C673" s="272">
        <v>0</v>
      </c>
      <c r="D673" s="272">
        <v>0</v>
      </c>
      <c r="E673" s="272">
        <v>0</v>
      </c>
      <c r="F673" s="272">
        <v>0</v>
      </c>
      <c r="G673" s="281"/>
    </row>
    <row r="674" spans="1:7" ht="24" x14ac:dyDescent="0.25">
      <c r="A674" s="280" t="s">
        <v>121</v>
      </c>
      <c r="B674" s="52" t="s">
        <v>114</v>
      </c>
      <c r="C674" s="272">
        <v>0.01</v>
      </c>
      <c r="D674" s="272">
        <v>0.01</v>
      </c>
      <c r="E674" s="272">
        <v>0.01</v>
      </c>
      <c r="F674" s="272">
        <v>0.01</v>
      </c>
      <c r="G674" s="281"/>
    </row>
    <row r="675" spans="1:7" x14ac:dyDescent="0.25">
      <c r="A675" s="280" t="s">
        <v>122</v>
      </c>
      <c r="B675" s="52" t="s">
        <v>114</v>
      </c>
      <c r="C675" s="272">
        <v>0.01</v>
      </c>
      <c r="D675" s="272">
        <v>0.01</v>
      </c>
      <c r="E675" s="272">
        <v>0.01</v>
      </c>
      <c r="F675" s="272">
        <v>0.01</v>
      </c>
      <c r="G675" s="281"/>
    </row>
    <row r="676" spans="1:7" x14ac:dyDescent="0.25">
      <c r="A676" s="280" t="s">
        <v>123</v>
      </c>
      <c r="B676" s="52" t="s">
        <v>114</v>
      </c>
      <c r="C676" s="272">
        <v>0.01</v>
      </c>
      <c r="D676" s="272">
        <v>0.01</v>
      </c>
      <c r="E676" s="272">
        <v>0.01</v>
      </c>
      <c r="F676" s="272">
        <v>0.01</v>
      </c>
      <c r="G676" s="281"/>
    </row>
    <row r="677" spans="1:7" x14ac:dyDescent="0.25">
      <c r="A677" s="280" t="s">
        <v>124</v>
      </c>
      <c r="B677" s="52" t="s">
        <v>114</v>
      </c>
      <c r="C677" s="272">
        <v>0</v>
      </c>
      <c r="D677" s="272">
        <v>0</v>
      </c>
      <c r="E677" s="272">
        <v>0</v>
      </c>
      <c r="F677" s="272">
        <v>0</v>
      </c>
      <c r="G677" s="281"/>
    </row>
    <row r="678" spans="1:7" ht="24" x14ac:dyDescent="0.25">
      <c r="A678" s="280" t="s">
        <v>125</v>
      </c>
      <c r="B678" s="52" t="s">
        <v>114</v>
      </c>
      <c r="C678" s="272">
        <v>0</v>
      </c>
      <c r="D678" s="272">
        <v>0</v>
      </c>
      <c r="E678" s="272">
        <v>0</v>
      </c>
      <c r="F678" s="272">
        <v>0</v>
      </c>
      <c r="G678" s="281"/>
    </row>
    <row r="679" spans="1:7" ht="24" x14ac:dyDescent="0.25">
      <c r="A679" s="280" t="s">
        <v>126</v>
      </c>
      <c r="B679" s="52" t="s">
        <v>114</v>
      </c>
      <c r="C679" s="272">
        <v>0</v>
      </c>
      <c r="D679" s="272">
        <v>0</v>
      </c>
      <c r="E679" s="272">
        <v>0</v>
      </c>
      <c r="F679" s="272">
        <v>0</v>
      </c>
      <c r="G679" s="281"/>
    </row>
    <row r="680" spans="1:7" x14ac:dyDescent="0.25">
      <c r="A680" s="280" t="s">
        <v>127</v>
      </c>
      <c r="B680" s="52" t="s">
        <v>114</v>
      </c>
      <c r="C680" s="272">
        <v>0.09</v>
      </c>
      <c r="D680" s="272">
        <v>0.09</v>
      </c>
      <c r="E680" s="272">
        <v>0.09</v>
      </c>
      <c r="F680" s="272">
        <v>0.09</v>
      </c>
      <c r="G680" s="281"/>
    </row>
    <row r="681" spans="1:7" x14ac:dyDescent="0.25">
      <c r="A681" s="280" t="s">
        <v>128</v>
      </c>
      <c r="B681" s="52" t="s">
        <v>129</v>
      </c>
      <c r="C681" s="283">
        <v>0.9</v>
      </c>
      <c r="D681" s="283">
        <v>0.9</v>
      </c>
      <c r="E681" s="283">
        <v>0.9</v>
      </c>
      <c r="F681" s="283">
        <v>0.9</v>
      </c>
      <c r="G681" s="281"/>
    </row>
    <row r="682" spans="1:7" x14ac:dyDescent="0.25">
      <c r="A682" s="410" t="s">
        <v>2205</v>
      </c>
      <c r="B682" s="410"/>
      <c r="C682" s="410"/>
      <c r="D682" s="410"/>
      <c r="E682" s="410"/>
      <c r="F682" s="410"/>
      <c r="G682" s="410"/>
    </row>
    <row r="683" spans="1:7" ht="15" customHeight="1" x14ac:dyDescent="0.25">
      <c r="A683" s="409" t="s">
        <v>2178</v>
      </c>
      <c r="B683" s="409"/>
      <c r="C683" s="409"/>
      <c r="D683" s="409"/>
      <c r="E683" s="409"/>
      <c r="F683" s="409"/>
      <c r="G683" s="409"/>
    </row>
    <row r="684" spans="1:7" x14ac:dyDescent="0.25">
      <c r="A684" s="280" t="s">
        <v>113</v>
      </c>
      <c r="B684" s="52" t="s">
        <v>114</v>
      </c>
      <c r="C684" s="272">
        <v>0.1</v>
      </c>
      <c r="D684" s="272">
        <v>0.1</v>
      </c>
      <c r="E684" s="272">
        <v>0.1</v>
      </c>
      <c r="F684" s="272">
        <v>0.1</v>
      </c>
      <c r="G684" s="281"/>
    </row>
    <row r="685" spans="1:7" x14ac:dyDescent="0.25">
      <c r="A685" s="280" t="s">
        <v>116</v>
      </c>
      <c r="B685" s="52" t="s">
        <v>117</v>
      </c>
      <c r="C685" s="272">
        <v>0</v>
      </c>
      <c r="D685" s="272">
        <v>0</v>
      </c>
      <c r="E685" s="272">
        <v>0</v>
      </c>
      <c r="F685" s="272">
        <v>0</v>
      </c>
      <c r="G685" s="281"/>
    </row>
    <row r="686" spans="1:7" x14ac:dyDescent="0.25">
      <c r="A686" s="280" t="s">
        <v>118</v>
      </c>
      <c r="B686" s="52" t="s">
        <v>119</v>
      </c>
      <c r="C686" s="272">
        <v>0</v>
      </c>
      <c r="D686" s="272">
        <v>0</v>
      </c>
      <c r="E686" s="272">
        <v>0</v>
      </c>
      <c r="F686" s="272">
        <v>0</v>
      </c>
      <c r="G686" s="281"/>
    </row>
    <row r="687" spans="1:7" x14ac:dyDescent="0.25">
      <c r="A687" s="280" t="s">
        <v>120</v>
      </c>
      <c r="B687" s="52" t="s">
        <v>2181</v>
      </c>
      <c r="C687" s="272">
        <v>0</v>
      </c>
      <c r="D687" s="272">
        <v>0</v>
      </c>
      <c r="E687" s="272">
        <v>0</v>
      </c>
      <c r="F687" s="272">
        <v>0</v>
      </c>
      <c r="G687" s="281"/>
    </row>
    <row r="688" spans="1:7" ht="24" x14ac:dyDescent="0.25">
      <c r="A688" s="280" t="s">
        <v>121</v>
      </c>
      <c r="B688" s="52" t="s">
        <v>114</v>
      </c>
      <c r="C688" s="272">
        <v>0.01</v>
      </c>
      <c r="D688" s="272">
        <v>0.01</v>
      </c>
      <c r="E688" s="272">
        <v>0.01</v>
      </c>
      <c r="F688" s="272">
        <v>0.01</v>
      </c>
      <c r="G688" s="281"/>
    </row>
    <row r="689" spans="1:7" x14ac:dyDescent="0.25">
      <c r="A689" s="280" t="s">
        <v>122</v>
      </c>
      <c r="B689" s="52" t="s">
        <v>114</v>
      </c>
      <c r="C689" s="272">
        <v>0.01</v>
      </c>
      <c r="D689" s="272">
        <v>0.01</v>
      </c>
      <c r="E689" s="272">
        <v>0.01</v>
      </c>
      <c r="F689" s="272">
        <v>0.01</v>
      </c>
      <c r="G689" s="281"/>
    </row>
    <row r="690" spans="1:7" x14ac:dyDescent="0.25">
      <c r="A690" s="280" t="s">
        <v>123</v>
      </c>
      <c r="B690" s="52" t="s">
        <v>114</v>
      </c>
      <c r="C690" s="272">
        <v>0.01</v>
      </c>
      <c r="D690" s="272">
        <v>0.01</v>
      </c>
      <c r="E690" s="272">
        <v>0.01</v>
      </c>
      <c r="F690" s="272">
        <v>0.01</v>
      </c>
      <c r="G690" s="281"/>
    </row>
    <row r="691" spans="1:7" x14ac:dyDescent="0.25">
      <c r="A691" s="280" t="s">
        <v>124</v>
      </c>
      <c r="B691" s="52" t="s">
        <v>114</v>
      </c>
      <c r="C691" s="272">
        <v>0</v>
      </c>
      <c r="D691" s="272">
        <v>0</v>
      </c>
      <c r="E691" s="272">
        <v>0</v>
      </c>
      <c r="F691" s="272">
        <v>0</v>
      </c>
      <c r="G691" s="281"/>
    </row>
    <row r="692" spans="1:7" ht="24" x14ac:dyDescent="0.25">
      <c r="A692" s="280" t="s">
        <v>125</v>
      </c>
      <c r="B692" s="52" t="s">
        <v>114</v>
      </c>
      <c r="C692" s="272">
        <v>0</v>
      </c>
      <c r="D692" s="272">
        <v>0</v>
      </c>
      <c r="E692" s="272">
        <v>0</v>
      </c>
      <c r="F692" s="272">
        <v>0</v>
      </c>
      <c r="G692" s="281"/>
    </row>
    <row r="693" spans="1:7" ht="24" x14ac:dyDescent="0.25">
      <c r="A693" s="280" t="s">
        <v>126</v>
      </c>
      <c r="B693" s="52" t="s">
        <v>114</v>
      </c>
      <c r="C693" s="272">
        <v>0</v>
      </c>
      <c r="D693" s="272">
        <v>0</v>
      </c>
      <c r="E693" s="272">
        <v>0</v>
      </c>
      <c r="F693" s="272">
        <v>0</v>
      </c>
      <c r="G693" s="281"/>
    </row>
    <row r="694" spans="1:7" x14ac:dyDescent="0.25">
      <c r="A694" s="280" t="s">
        <v>127</v>
      </c>
      <c r="B694" s="52" t="s">
        <v>114</v>
      </c>
      <c r="C694" s="272">
        <v>0.09</v>
      </c>
      <c r="D694" s="272">
        <v>0.09</v>
      </c>
      <c r="E694" s="272">
        <v>0.09</v>
      </c>
      <c r="F694" s="272">
        <v>0.09</v>
      </c>
      <c r="G694" s="281"/>
    </row>
    <row r="695" spans="1:7" x14ac:dyDescent="0.25">
      <c r="A695" s="280" t="s">
        <v>128</v>
      </c>
      <c r="B695" s="52" t="s">
        <v>129</v>
      </c>
      <c r="C695" s="283">
        <v>0.9</v>
      </c>
      <c r="D695" s="283">
        <v>0.9</v>
      </c>
      <c r="E695" s="283">
        <v>0.9</v>
      </c>
      <c r="F695" s="283">
        <v>0.9</v>
      </c>
      <c r="G695" s="281"/>
    </row>
    <row r="696" spans="1:7" x14ac:dyDescent="0.25">
      <c r="A696" s="410" t="s">
        <v>2206</v>
      </c>
      <c r="B696" s="410"/>
      <c r="C696" s="410"/>
      <c r="D696" s="410"/>
      <c r="E696" s="410"/>
      <c r="F696" s="410"/>
      <c r="G696" s="410"/>
    </row>
    <row r="697" spans="1:7" x14ac:dyDescent="0.25">
      <c r="A697" s="409" t="s">
        <v>2179</v>
      </c>
      <c r="B697" s="409"/>
      <c r="C697" s="409"/>
      <c r="D697" s="409"/>
      <c r="E697" s="409"/>
      <c r="F697" s="409"/>
      <c r="G697" s="409"/>
    </row>
    <row r="698" spans="1:7" x14ac:dyDescent="0.25">
      <c r="A698" s="280" t="s">
        <v>113</v>
      </c>
      <c r="B698" s="52" t="s">
        <v>114</v>
      </c>
      <c r="C698" s="272">
        <v>0.1</v>
      </c>
      <c r="D698" s="272">
        <v>0.1</v>
      </c>
      <c r="E698" s="272">
        <v>0.1</v>
      </c>
      <c r="F698" s="272">
        <v>0.1</v>
      </c>
      <c r="G698" s="281"/>
    </row>
    <row r="699" spans="1:7" x14ac:dyDescent="0.25">
      <c r="A699" s="280" t="s">
        <v>116</v>
      </c>
      <c r="B699" s="52" t="s">
        <v>117</v>
      </c>
      <c r="C699" s="272">
        <v>0</v>
      </c>
      <c r="D699" s="272">
        <v>0</v>
      </c>
      <c r="E699" s="272">
        <v>0</v>
      </c>
      <c r="F699" s="272">
        <v>0</v>
      </c>
      <c r="G699" s="281"/>
    </row>
    <row r="700" spans="1:7" x14ac:dyDescent="0.25">
      <c r="A700" s="280" t="s">
        <v>118</v>
      </c>
      <c r="B700" s="52" t="s">
        <v>119</v>
      </c>
      <c r="C700" s="272">
        <v>0</v>
      </c>
      <c r="D700" s="272">
        <v>0</v>
      </c>
      <c r="E700" s="272">
        <v>0</v>
      </c>
      <c r="F700" s="272">
        <v>0</v>
      </c>
      <c r="G700" s="281"/>
    </row>
    <row r="701" spans="1:7" x14ac:dyDescent="0.25">
      <c r="A701" s="280" t="s">
        <v>120</v>
      </c>
      <c r="B701" s="52" t="s">
        <v>2181</v>
      </c>
      <c r="C701" s="272">
        <v>0</v>
      </c>
      <c r="D701" s="272">
        <v>0</v>
      </c>
      <c r="E701" s="272">
        <v>0</v>
      </c>
      <c r="F701" s="272">
        <v>0</v>
      </c>
      <c r="G701" s="281"/>
    </row>
    <row r="702" spans="1:7" ht="24" x14ac:dyDescent="0.25">
      <c r="A702" s="280" t="s">
        <v>121</v>
      </c>
      <c r="B702" s="52" t="s">
        <v>114</v>
      </c>
      <c r="C702" s="272">
        <v>0.01</v>
      </c>
      <c r="D702" s="272">
        <v>0.01</v>
      </c>
      <c r="E702" s="272">
        <v>0.01</v>
      </c>
      <c r="F702" s="272">
        <v>0.01</v>
      </c>
      <c r="G702" s="281"/>
    </row>
    <row r="703" spans="1:7" x14ac:dyDescent="0.25">
      <c r="A703" s="280" t="s">
        <v>122</v>
      </c>
      <c r="B703" s="52" t="s">
        <v>114</v>
      </c>
      <c r="C703" s="272">
        <v>0.01</v>
      </c>
      <c r="D703" s="272">
        <v>0.01</v>
      </c>
      <c r="E703" s="272">
        <v>0.01</v>
      </c>
      <c r="F703" s="272">
        <v>0.01</v>
      </c>
      <c r="G703" s="281"/>
    </row>
    <row r="704" spans="1:7" x14ac:dyDescent="0.25">
      <c r="A704" s="280" t="s">
        <v>123</v>
      </c>
      <c r="B704" s="52" t="s">
        <v>114</v>
      </c>
      <c r="C704" s="272">
        <v>0.01</v>
      </c>
      <c r="D704" s="272">
        <v>0.01</v>
      </c>
      <c r="E704" s="272">
        <v>0.01</v>
      </c>
      <c r="F704" s="272">
        <v>0.01</v>
      </c>
      <c r="G704" s="281"/>
    </row>
    <row r="705" spans="1:7" x14ac:dyDescent="0.25">
      <c r="A705" s="280" t="s">
        <v>124</v>
      </c>
      <c r="B705" s="52" t="s">
        <v>114</v>
      </c>
      <c r="C705" s="272">
        <v>0</v>
      </c>
      <c r="D705" s="272">
        <v>0</v>
      </c>
      <c r="E705" s="272">
        <v>0</v>
      </c>
      <c r="F705" s="272">
        <v>0</v>
      </c>
      <c r="G705" s="281"/>
    </row>
    <row r="706" spans="1:7" ht="24" x14ac:dyDescent="0.25">
      <c r="A706" s="280" t="s">
        <v>125</v>
      </c>
      <c r="B706" s="52" t="s">
        <v>114</v>
      </c>
      <c r="C706" s="272">
        <v>0</v>
      </c>
      <c r="D706" s="272">
        <v>0</v>
      </c>
      <c r="E706" s="272">
        <v>0</v>
      </c>
      <c r="F706" s="272">
        <v>0</v>
      </c>
      <c r="G706" s="281"/>
    </row>
    <row r="707" spans="1:7" ht="24" x14ac:dyDescent="0.25">
      <c r="A707" s="280" t="s">
        <v>126</v>
      </c>
      <c r="B707" s="52" t="s">
        <v>114</v>
      </c>
      <c r="C707" s="272">
        <v>0</v>
      </c>
      <c r="D707" s="272">
        <v>0</v>
      </c>
      <c r="E707" s="272">
        <v>0</v>
      </c>
      <c r="F707" s="272">
        <v>0</v>
      </c>
      <c r="G707" s="281"/>
    </row>
    <row r="708" spans="1:7" x14ac:dyDescent="0.25">
      <c r="A708" s="280" t="s">
        <v>127</v>
      </c>
      <c r="B708" s="52" t="s">
        <v>114</v>
      </c>
      <c r="C708" s="272">
        <v>0.09</v>
      </c>
      <c r="D708" s="272">
        <v>0.09</v>
      </c>
      <c r="E708" s="272">
        <v>0.09</v>
      </c>
      <c r="F708" s="272">
        <v>0.09</v>
      </c>
      <c r="G708" s="281"/>
    </row>
    <row r="709" spans="1:7" x14ac:dyDescent="0.25">
      <c r="A709" s="280" t="s">
        <v>128</v>
      </c>
      <c r="B709" s="52" t="s">
        <v>129</v>
      </c>
      <c r="C709" s="283">
        <v>0.9</v>
      </c>
      <c r="D709" s="283">
        <v>0.9</v>
      </c>
      <c r="E709" s="283">
        <v>0.9</v>
      </c>
      <c r="F709" s="283">
        <v>0.9</v>
      </c>
      <c r="G709" s="281"/>
    </row>
  </sheetData>
  <mergeCells count="59">
    <mergeCell ref="A683:G683"/>
    <mergeCell ref="A697:G697"/>
    <mergeCell ref="A696:G696"/>
    <mergeCell ref="A682:G682"/>
    <mergeCell ref="A655:G655"/>
    <mergeCell ref="A668:G668"/>
    <mergeCell ref="A654:G654"/>
    <mergeCell ref="A640:G640"/>
    <mergeCell ref="A669:G669"/>
    <mergeCell ref="A588:G588"/>
    <mergeCell ref="A601:G601"/>
    <mergeCell ref="A614:G614"/>
    <mergeCell ref="A627:G627"/>
    <mergeCell ref="A641:G641"/>
    <mergeCell ref="A523:G523"/>
    <mergeCell ref="A536:G536"/>
    <mergeCell ref="A549:G549"/>
    <mergeCell ref="A562:G562"/>
    <mergeCell ref="A575:G575"/>
    <mergeCell ref="A458:G458"/>
    <mergeCell ref="A471:G471"/>
    <mergeCell ref="A484:G484"/>
    <mergeCell ref="A497:G497"/>
    <mergeCell ref="A510:G510"/>
    <mergeCell ref="A393:G393"/>
    <mergeCell ref="A406:G406"/>
    <mergeCell ref="A419:G419"/>
    <mergeCell ref="A432:G432"/>
    <mergeCell ref="A445:G445"/>
    <mergeCell ref="A328:G328"/>
    <mergeCell ref="A341:G341"/>
    <mergeCell ref="A354:G354"/>
    <mergeCell ref="A367:G367"/>
    <mergeCell ref="A380:G380"/>
    <mergeCell ref="A263:G263"/>
    <mergeCell ref="A276:G276"/>
    <mergeCell ref="A289:G289"/>
    <mergeCell ref="A302:G302"/>
    <mergeCell ref="A315:G315"/>
    <mergeCell ref="A198:G198"/>
    <mergeCell ref="A211:G211"/>
    <mergeCell ref="A224:G224"/>
    <mergeCell ref="A237:G237"/>
    <mergeCell ref="A250:G250"/>
    <mergeCell ref="A133:G133"/>
    <mergeCell ref="A146:G146"/>
    <mergeCell ref="A159:G159"/>
    <mergeCell ref="A172:G172"/>
    <mergeCell ref="A185:G185"/>
    <mergeCell ref="A68:G68"/>
    <mergeCell ref="A81:G81"/>
    <mergeCell ref="A94:G94"/>
    <mergeCell ref="A107:G107"/>
    <mergeCell ref="A120:G120"/>
    <mergeCell ref="A3:G3"/>
    <mergeCell ref="A16:G16"/>
    <mergeCell ref="A29:G29"/>
    <mergeCell ref="A42:G42"/>
    <mergeCell ref="A55:G55"/>
  </mergeCells>
  <hyperlinks>
    <hyperlink ref="I1" location="Приложение_2" display="Приложение_2"/>
  </hyperlinks>
  <pageMargins left="0.7" right="0.7" top="0.75" bottom="0.75" header="0.3" footer="0.3"/>
  <pageSetup paperSize="9" orientation="portrait" r:id="rId1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L54"/>
  <sheetViews>
    <sheetView view="pageBreakPreview" zoomScale="70" zoomScaleNormal="100" zoomScaleSheetLayoutView="70" workbookViewId="0">
      <selection activeCell="H61" sqref="H61"/>
    </sheetView>
  </sheetViews>
  <sheetFormatPr defaultRowHeight="12.75" x14ac:dyDescent="0.2"/>
  <cols>
    <col min="1" max="1" width="5.28515625" style="318" customWidth="1"/>
    <col min="2" max="2" width="15.7109375" style="318" customWidth="1"/>
    <col min="3" max="3" width="19.7109375" style="318" customWidth="1"/>
    <col min="4" max="4" width="21.42578125" style="318" customWidth="1"/>
    <col min="5" max="5" width="11.140625" style="318" customWidth="1"/>
    <col min="6" max="6" width="18.7109375" style="318" customWidth="1"/>
    <col min="7" max="7" width="12.42578125" style="339" customWidth="1"/>
    <col min="8" max="8" width="25.5703125" style="318" customWidth="1"/>
    <col min="9" max="256" width="9.140625" style="318"/>
    <col min="257" max="257" width="5.28515625" style="318" customWidth="1"/>
    <col min="258" max="258" width="15.7109375" style="318" customWidth="1"/>
    <col min="259" max="259" width="19.7109375" style="318" customWidth="1"/>
    <col min="260" max="260" width="21.42578125" style="318" customWidth="1"/>
    <col min="261" max="261" width="11.140625" style="318" customWidth="1"/>
    <col min="262" max="262" width="18.7109375" style="318" customWidth="1"/>
    <col min="263" max="263" width="12.42578125" style="318" customWidth="1"/>
    <col min="264" max="264" width="25.5703125" style="318" customWidth="1"/>
    <col min="265" max="512" width="9.140625" style="318"/>
    <col min="513" max="513" width="5.28515625" style="318" customWidth="1"/>
    <col min="514" max="514" width="15.7109375" style="318" customWidth="1"/>
    <col min="515" max="515" width="19.7109375" style="318" customWidth="1"/>
    <col min="516" max="516" width="21.42578125" style="318" customWidth="1"/>
    <col min="517" max="517" width="11.140625" style="318" customWidth="1"/>
    <col min="518" max="518" width="18.7109375" style="318" customWidth="1"/>
    <col min="519" max="519" width="12.42578125" style="318" customWidth="1"/>
    <col min="520" max="520" width="25.5703125" style="318" customWidth="1"/>
    <col min="521" max="768" width="9.140625" style="318"/>
    <col min="769" max="769" width="5.28515625" style="318" customWidth="1"/>
    <col min="770" max="770" width="15.7109375" style="318" customWidth="1"/>
    <col min="771" max="771" width="19.7109375" style="318" customWidth="1"/>
    <col min="772" max="772" width="21.42578125" style="318" customWidth="1"/>
    <col min="773" max="773" width="11.140625" style="318" customWidth="1"/>
    <col min="774" max="774" width="18.7109375" style="318" customWidth="1"/>
    <col min="775" max="775" width="12.42578125" style="318" customWidth="1"/>
    <col min="776" max="776" width="25.5703125" style="318" customWidth="1"/>
    <col min="777" max="1024" width="9.140625" style="318"/>
    <col min="1025" max="1025" width="5.28515625" style="318" customWidth="1"/>
    <col min="1026" max="1026" width="15.7109375" style="318" customWidth="1"/>
    <col min="1027" max="1027" width="19.7109375" style="318" customWidth="1"/>
    <col min="1028" max="1028" width="21.42578125" style="318" customWidth="1"/>
    <col min="1029" max="1029" width="11.140625" style="318" customWidth="1"/>
    <col min="1030" max="1030" width="18.7109375" style="318" customWidth="1"/>
    <col min="1031" max="1031" width="12.42578125" style="318" customWidth="1"/>
    <col min="1032" max="1032" width="25.5703125" style="318" customWidth="1"/>
    <col min="1033" max="1280" width="9.140625" style="318"/>
    <col min="1281" max="1281" width="5.28515625" style="318" customWidth="1"/>
    <col min="1282" max="1282" width="15.7109375" style="318" customWidth="1"/>
    <col min="1283" max="1283" width="19.7109375" style="318" customWidth="1"/>
    <col min="1284" max="1284" width="21.42578125" style="318" customWidth="1"/>
    <col min="1285" max="1285" width="11.140625" style="318" customWidth="1"/>
    <col min="1286" max="1286" width="18.7109375" style="318" customWidth="1"/>
    <col min="1287" max="1287" width="12.42578125" style="318" customWidth="1"/>
    <col min="1288" max="1288" width="25.5703125" style="318" customWidth="1"/>
    <col min="1289" max="1536" width="9.140625" style="318"/>
    <col min="1537" max="1537" width="5.28515625" style="318" customWidth="1"/>
    <col min="1538" max="1538" width="15.7109375" style="318" customWidth="1"/>
    <col min="1539" max="1539" width="19.7109375" style="318" customWidth="1"/>
    <col min="1540" max="1540" width="21.42578125" style="318" customWidth="1"/>
    <col min="1541" max="1541" width="11.140625" style="318" customWidth="1"/>
    <col min="1542" max="1542" width="18.7109375" style="318" customWidth="1"/>
    <col min="1543" max="1543" width="12.42578125" style="318" customWidth="1"/>
    <col min="1544" max="1544" width="25.5703125" style="318" customWidth="1"/>
    <col min="1545" max="1792" width="9.140625" style="318"/>
    <col min="1793" max="1793" width="5.28515625" style="318" customWidth="1"/>
    <col min="1794" max="1794" width="15.7109375" style="318" customWidth="1"/>
    <col min="1795" max="1795" width="19.7109375" style="318" customWidth="1"/>
    <col min="1796" max="1796" width="21.42578125" style="318" customWidth="1"/>
    <col min="1797" max="1797" width="11.140625" style="318" customWidth="1"/>
    <col min="1798" max="1798" width="18.7109375" style="318" customWidth="1"/>
    <col min="1799" max="1799" width="12.42578125" style="318" customWidth="1"/>
    <col min="1800" max="1800" width="25.5703125" style="318" customWidth="1"/>
    <col min="1801" max="2048" width="9.140625" style="318"/>
    <col min="2049" max="2049" width="5.28515625" style="318" customWidth="1"/>
    <col min="2050" max="2050" width="15.7109375" style="318" customWidth="1"/>
    <col min="2051" max="2051" width="19.7109375" style="318" customWidth="1"/>
    <col min="2052" max="2052" width="21.42578125" style="318" customWidth="1"/>
    <col min="2053" max="2053" width="11.140625" style="318" customWidth="1"/>
    <col min="2054" max="2054" width="18.7109375" style="318" customWidth="1"/>
    <col min="2055" max="2055" width="12.42578125" style="318" customWidth="1"/>
    <col min="2056" max="2056" width="25.5703125" style="318" customWidth="1"/>
    <col min="2057" max="2304" width="9.140625" style="318"/>
    <col min="2305" max="2305" width="5.28515625" style="318" customWidth="1"/>
    <col min="2306" max="2306" width="15.7109375" style="318" customWidth="1"/>
    <col min="2307" max="2307" width="19.7109375" style="318" customWidth="1"/>
    <col min="2308" max="2308" width="21.42578125" style="318" customWidth="1"/>
    <col min="2309" max="2309" width="11.140625" style="318" customWidth="1"/>
    <col min="2310" max="2310" width="18.7109375" style="318" customWidth="1"/>
    <col min="2311" max="2311" width="12.42578125" style="318" customWidth="1"/>
    <col min="2312" max="2312" width="25.5703125" style="318" customWidth="1"/>
    <col min="2313" max="2560" width="9.140625" style="318"/>
    <col min="2561" max="2561" width="5.28515625" style="318" customWidth="1"/>
    <col min="2562" max="2562" width="15.7109375" style="318" customWidth="1"/>
    <col min="2563" max="2563" width="19.7109375" style="318" customWidth="1"/>
    <col min="2564" max="2564" width="21.42578125" style="318" customWidth="1"/>
    <col min="2565" max="2565" width="11.140625" style="318" customWidth="1"/>
    <col min="2566" max="2566" width="18.7109375" style="318" customWidth="1"/>
    <col min="2567" max="2567" width="12.42578125" style="318" customWidth="1"/>
    <col min="2568" max="2568" width="25.5703125" style="318" customWidth="1"/>
    <col min="2569" max="2816" width="9.140625" style="318"/>
    <col min="2817" max="2817" width="5.28515625" style="318" customWidth="1"/>
    <col min="2818" max="2818" width="15.7109375" style="318" customWidth="1"/>
    <col min="2819" max="2819" width="19.7109375" style="318" customWidth="1"/>
    <col min="2820" max="2820" width="21.42578125" style="318" customWidth="1"/>
    <col min="2821" max="2821" width="11.140625" style="318" customWidth="1"/>
    <col min="2822" max="2822" width="18.7109375" style="318" customWidth="1"/>
    <col min="2823" max="2823" width="12.42578125" style="318" customWidth="1"/>
    <col min="2824" max="2824" width="25.5703125" style="318" customWidth="1"/>
    <col min="2825" max="3072" width="9.140625" style="318"/>
    <col min="3073" max="3073" width="5.28515625" style="318" customWidth="1"/>
    <col min="3074" max="3074" width="15.7109375" style="318" customWidth="1"/>
    <col min="3075" max="3075" width="19.7109375" style="318" customWidth="1"/>
    <col min="3076" max="3076" width="21.42578125" style="318" customWidth="1"/>
    <col min="3077" max="3077" width="11.140625" style="318" customWidth="1"/>
    <col min="3078" max="3078" width="18.7109375" style="318" customWidth="1"/>
    <col min="3079" max="3079" width="12.42578125" style="318" customWidth="1"/>
    <col min="3080" max="3080" width="25.5703125" style="318" customWidth="1"/>
    <col min="3081" max="3328" width="9.140625" style="318"/>
    <col min="3329" max="3329" width="5.28515625" style="318" customWidth="1"/>
    <col min="3330" max="3330" width="15.7109375" style="318" customWidth="1"/>
    <col min="3331" max="3331" width="19.7109375" style="318" customWidth="1"/>
    <col min="3332" max="3332" width="21.42578125" style="318" customWidth="1"/>
    <col min="3333" max="3333" width="11.140625" style="318" customWidth="1"/>
    <col min="3334" max="3334" width="18.7109375" style="318" customWidth="1"/>
    <col min="3335" max="3335" width="12.42578125" style="318" customWidth="1"/>
    <col min="3336" max="3336" width="25.5703125" style="318" customWidth="1"/>
    <col min="3337" max="3584" width="9.140625" style="318"/>
    <col min="3585" max="3585" width="5.28515625" style="318" customWidth="1"/>
    <col min="3586" max="3586" width="15.7109375" style="318" customWidth="1"/>
    <col min="3587" max="3587" width="19.7109375" style="318" customWidth="1"/>
    <col min="3588" max="3588" width="21.42578125" style="318" customWidth="1"/>
    <col min="3589" max="3589" width="11.140625" style="318" customWidth="1"/>
    <col min="3590" max="3590" width="18.7109375" style="318" customWidth="1"/>
    <col min="3591" max="3591" width="12.42578125" style="318" customWidth="1"/>
    <col min="3592" max="3592" width="25.5703125" style="318" customWidth="1"/>
    <col min="3593" max="3840" width="9.140625" style="318"/>
    <col min="3841" max="3841" width="5.28515625" style="318" customWidth="1"/>
    <col min="3842" max="3842" width="15.7109375" style="318" customWidth="1"/>
    <col min="3843" max="3843" width="19.7109375" style="318" customWidth="1"/>
    <col min="3844" max="3844" width="21.42578125" style="318" customWidth="1"/>
    <col min="3845" max="3845" width="11.140625" style="318" customWidth="1"/>
    <col min="3846" max="3846" width="18.7109375" style="318" customWidth="1"/>
    <col min="3847" max="3847" width="12.42578125" style="318" customWidth="1"/>
    <col min="3848" max="3848" width="25.5703125" style="318" customWidth="1"/>
    <col min="3849" max="4096" width="9.140625" style="318"/>
    <col min="4097" max="4097" width="5.28515625" style="318" customWidth="1"/>
    <col min="4098" max="4098" width="15.7109375" style="318" customWidth="1"/>
    <col min="4099" max="4099" width="19.7109375" style="318" customWidth="1"/>
    <col min="4100" max="4100" width="21.42578125" style="318" customWidth="1"/>
    <col min="4101" max="4101" width="11.140625" style="318" customWidth="1"/>
    <col min="4102" max="4102" width="18.7109375" style="318" customWidth="1"/>
    <col min="4103" max="4103" width="12.42578125" style="318" customWidth="1"/>
    <col min="4104" max="4104" width="25.5703125" style="318" customWidth="1"/>
    <col min="4105" max="4352" width="9.140625" style="318"/>
    <col min="4353" max="4353" width="5.28515625" style="318" customWidth="1"/>
    <col min="4354" max="4354" width="15.7109375" style="318" customWidth="1"/>
    <col min="4355" max="4355" width="19.7109375" style="318" customWidth="1"/>
    <col min="4356" max="4356" width="21.42578125" style="318" customWidth="1"/>
    <col min="4357" max="4357" width="11.140625" style="318" customWidth="1"/>
    <col min="4358" max="4358" width="18.7109375" style="318" customWidth="1"/>
    <col min="4359" max="4359" width="12.42578125" style="318" customWidth="1"/>
    <col min="4360" max="4360" width="25.5703125" style="318" customWidth="1"/>
    <col min="4361" max="4608" width="9.140625" style="318"/>
    <col min="4609" max="4609" width="5.28515625" style="318" customWidth="1"/>
    <col min="4610" max="4610" width="15.7109375" style="318" customWidth="1"/>
    <col min="4611" max="4611" width="19.7109375" style="318" customWidth="1"/>
    <col min="4612" max="4612" width="21.42578125" style="318" customWidth="1"/>
    <col min="4613" max="4613" width="11.140625" style="318" customWidth="1"/>
    <col min="4614" max="4614" width="18.7109375" style="318" customWidth="1"/>
    <col min="4615" max="4615" width="12.42578125" style="318" customWidth="1"/>
    <col min="4616" max="4616" width="25.5703125" style="318" customWidth="1"/>
    <col min="4617" max="4864" width="9.140625" style="318"/>
    <col min="4865" max="4865" width="5.28515625" style="318" customWidth="1"/>
    <col min="4866" max="4866" width="15.7109375" style="318" customWidth="1"/>
    <col min="4867" max="4867" width="19.7109375" style="318" customWidth="1"/>
    <col min="4868" max="4868" width="21.42578125" style="318" customWidth="1"/>
    <col min="4869" max="4869" width="11.140625" style="318" customWidth="1"/>
    <col min="4870" max="4870" width="18.7109375" style="318" customWidth="1"/>
    <col min="4871" max="4871" width="12.42578125" style="318" customWidth="1"/>
    <col min="4872" max="4872" width="25.5703125" style="318" customWidth="1"/>
    <col min="4873" max="5120" width="9.140625" style="318"/>
    <col min="5121" max="5121" width="5.28515625" style="318" customWidth="1"/>
    <col min="5122" max="5122" width="15.7109375" style="318" customWidth="1"/>
    <col min="5123" max="5123" width="19.7109375" style="318" customWidth="1"/>
    <col min="5124" max="5124" width="21.42578125" style="318" customWidth="1"/>
    <col min="5125" max="5125" width="11.140625" style="318" customWidth="1"/>
    <col min="5126" max="5126" width="18.7109375" style="318" customWidth="1"/>
    <col min="5127" max="5127" width="12.42578125" style="318" customWidth="1"/>
    <col min="5128" max="5128" width="25.5703125" style="318" customWidth="1"/>
    <col min="5129" max="5376" width="9.140625" style="318"/>
    <col min="5377" max="5377" width="5.28515625" style="318" customWidth="1"/>
    <col min="5378" max="5378" width="15.7109375" style="318" customWidth="1"/>
    <col min="5379" max="5379" width="19.7109375" style="318" customWidth="1"/>
    <col min="5380" max="5380" width="21.42578125" style="318" customWidth="1"/>
    <col min="5381" max="5381" width="11.140625" style="318" customWidth="1"/>
    <col min="5382" max="5382" width="18.7109375" style="318" customWidth="1"/>
    <col min="5383" max="5383" width="12.42578125" style="318" customWidth="1"/>
    <col min="5384" max="5384" width="25.5703125" style="318" customWidth="1"/>
    <col min="5385" max="5632" width="9.140625" style="318"/>
    <col min="5633" max="5633" width="5.28515625" style="318" customWidth="1"/>
    <col min="5634" max="5634" width="15.7109375" style="318" customWidth="1"/>
    <col min="5635" max="5635" width="19.7109375" style="318" customWidth="1"/>
    <col min="5636" max="5636" width="21.42578125" style="318" customWidth="1"/>
    <col min="5637" max="5637" width="11.140625" style="318" customWidth="1"/>
    <col min="5638" max="5638" width="18.7109375" style="318" customWidth="1"/>
    <col min="5639" max="5639" width="12.42578125" style="318" customWidth="1"/>
    <col min="5640" max="5640" width="25.5703125" style="318" customWidth="1"/>
    <col min="5641" max="5888" width="9.140625" style="318"/>
    <col min="5889" max="5889" width="5.28515625" style="318" customWidth="1"/>
    <col min="5890" max="5890" width="15.7109375" style="318" customWidth="1"/>
    <col min="5891" max="5891" width="19.7109375" style="318" customWidth="1"/>
    <col min="5892" max="5892" width="21.42578125" style="318" customWidth="1"/>
    <col min="5893" max="5893" width="11.140625" style="318" customWidth="1"/>
    <col min="5894" max="5894" width="18.7109375" style="318" customWidth="1"/>
    <col min="5895" max="5895" width="12.42578125" style="318" customWidth="1"/>
    <col min="5896" max="5896" width="25.5703125" style="318" customWidth="1"/>
    <col min="5897" max="6144" width="9.140625" style="318"/>
    <col min="6145" max="6145" width="5.28515625" style="318" customWidth="1"/>
    <col min="6146" max="6146" width="15.7109375" style="318" customWidth="1"/>
    <col min="6147" max="6147" width="19.7109375" style="318" customWidth="1"/>
    <col min="6148" max="6148" width="21.42578125" style="318" customWidth="1"/>
    <col min="6149" max="6149" width="11.140625" style="318" customWidth="1"/>
    <col min="6150" max="6150" width="18.7109375" style="318" customWidth="1"/>
    <col min="6151" max="6151" width="12.42578125" style="318" customWidth="1"/>
    <col min="6152" max="6152" width="25.5703125" style="318" customWidth="1"/>
    <col min="6153" max="6400" width="9.140625" style="318"/>
    <col min="6401" max="6401" width="5.28515625" style="318" customWidth="1"/>
    <col min="6402" max="6402" width="15.7109375" style="318" customWidth="1"/>
    <col min="6403" max="6403" width="19.7109375" style="318" customWidth="1"/>
    <col min="6404" max="6404" width="21.42578125" style="318" customWidth="1"/>
    <col min="6405" max="6405" width="11.140625" style="318" customWidth="1"/>
    <col min="6406" max="6406" width="18.7109375" style="318" customWidth="1"/>
    <col min="6407" max="6407" width="12.42578125" style="318" customWidth="1"/>
    <col min="6408" max="6408" width="25.5703125" style="318" customWidth="1"/>
    <col min="6409" max="6656" width="9.140625" style="318"/>
    <col min="6657" max="6657" width="5.28515625" style="318" customWidth="1"/>
    <col min="6658" max="6658" width="15.7109375" style="318" customWidth="1"/>
    <col min="6659" max="6659" width="19.7109375" style="318" customWidth="1"/>
    <col min="6660" max="6660" width="21.42578125" style="318" customWidth="1"/>
    <col min="6661" max="6661" width="11.140625" style="318" customWidth="1"/>
    <col min="6662" max="6662" width="18.7109375" style="318" customWidth="1"/>
    <col min="6663" max="6663" width="12.42578125" style="318" customWidth="1"/>
    <col min="6664" max="6664" width="25.5703125" style="318" customWidth="1"/>
    <col min="6665" max="6912" width="9.140625" style="318"/>
    <col min="6913" max="6913" width="5.28515625" style="318" customWidth="1"/>
    <col min="6914" max="6914" width="15.7109375" style="318" customWidth="1"/>
    <col min="6915" max="6915" width="19.7109375" style="318" customWidth="1"/>
    <col min="6916" max="6916" width="21.42578125" style="318" customWidth="1"/>
    <col min="6917" max="6917" width="11.140625" style="318" customWidth="1"/>
    <col min="6918" max="6918" width="18.7109375" style="318" customWidth="1"/>
    <col min="6919" max="6919" width="12.42578125" style="318" customWidth="1"/>
    <col min="6920" max="6920" width="25.5703125" style="318" customWidth="1"/>
    <col min="6921" max="7168" width="9.140625" style="318"/>
    <col min="7169" max="7169" width="5.28515625" style="318" customWidth="1"/>
    <col min="7170" max="7170" width="15.7109375" style="318" customWidth="1"/>
    <col min="7171" max="7171" width="19.7109375" style="318" customWidth="1"/>
    <col min="7172" max="7172" width="21.42578125" style="318" customWidth="1"/>
    <col min="7173" max="7173" width="11.140625" style="318" customWidth="1"/>
    <col min="7174" max="7174" width="18.7109375" style="318" customWidth="1"/>
    <col min="7175" max="7175" width="12.42578125" style="318" customWidth="1"/>
    <col min="7176" max="7176" width="25.5703125" style="318" customWidth="1"/>
    <col min="7177" max="7424" width="9.140625" style="318"/>
    <col min="7425" max="7425" width="5.28515625" style="318" customWidth="1"/>
    <col min="7426" max="7426" width="15.7109375" style="318" customWidth="1"/>
    <col min="7427" max="7427" width="19.7109375" style="318" customWidth="1"/>
    <col min="7428" max="7428" width="21.42578125" style="318" customWidth="1"/>
    <col min="7429" max="7429" width="11.140625" style="318" customWidth="1"/>
    <col min="7430" max="7430" width="18.7109375" style="318" customWidth="1"/>
    <col min="7431" max="7431" width="12.42578125" style="318" customWidth="1"/>
    <col min="7432" max="7432" width="25.5703125" style="318" customWidth="1"/>
    <col min="7433" max="7680" width="9.140625" style="318"/>
    <col min="7681" max="7681" width="5.28515625" style="318" customWidth="1"/>
    <col min="7682" max="7682" width="15.7109375" style="318" customWidth="1"/>
    <col min="7683" max="7683" width="19.7109375" style="318" customWidth="1"/>
    <col min="7684" max="7684" width="21.42578125" style="318" customWidth="1"/>
    <col min="7685" max="7685" width="11.140625" style="318" customWidth="1"/>
    <col min="7686" max="7686" width="18.7109375" style="318" customWidth="1"/>
    <col min="7687" max="7687" width="12.42578125" style="318" customWidth="1"/>
    <col min="7688" max="7688" width="25.5703125" style="318" customWidth="1"/>
    <col min="7689" max="7936" width="9.140625" style="318"/>
    <col min="7937" max="7937" width="5.28515625" style="318" customWidth="1"/>
    <col min="7938" max="7938" width="15.7109375" style="318" customWidth="1"/>
    <col min="7939" max="7939" width="19.7109375" style="318" customWidth="1"/>
    <col min="7940" max="7940" width="21.42578125" style="318" customWidth="1"/>
    <col min="7941" max="7941" width="11.140625" style="318" customWidth="1"/>
    <col min="7942" max="7942" width="18.7109375" style="318" customWidth="1"/>
    <col min="7943" max="7943" width="12.42578125" style="318" customWidth="1"/>
    <col min="7944" max="7944" width="25.5703125" style="318" customWidth="1"/>
    <col min="7945" max="8192" width="9.140625" style="318"/>
    <col min="8193" max="8193" width="5.28515625" style="318" customWidth="1"/>
    <col min="8194" max="8194" width="15.7109375" style="318" customWidth="1"/>
    <col min="8195" max="8195" width="19.7109375" style="318" customWidth="1"/>
    <col min="8196" max="8196" width="21.42578125" style="318" customWidth="1"/>
    <col min="8197" max="8197" width="11.140625" style="318" customWidth="1"/>
    <col min="8198" max="8198" width="18.7109375" style="318" customWidth="1"/>
    <col min="8199" max="8199" width="12.42578125" style="318" customWidth="1"/>
    <col min="8200" max="8200" width="25.5703125" style="318" customWidth="1"/>
    <col min="8201" max="8448" width="9.140625" style="318"/>
    <col min="8449" max="8449" width="5.28515625" style="318" customWidth="1"/>
    <col min="8450" max="8450" width="15.7109375" style="318" customWidth="1"/>
    <col min="8451" max="8451" width="19.7109375" style="318" customWidth="1"/>
    <col min="8452" max="8452" width="21.42578125" style="318" customWidth="1"/>
    <col min="8453" max="8453" width="11.140625" style="318" customWidth="1"/>
    <col min="8454" max="8454" width="18.7109375" style="318" customWidth="1"/>
    <col min="8455" max="8455" width="12.42578125" style="318" customWidth="1"/>
    <col min="8456" max="8456" width="25.5703125" style="318" customWidth="1"/>
    <col min="8457" max="8704" width="9.140625" style="318"/>
    <col min="8705" max="8705" width="5.28515625" style="318" customWidth="1"/>
    <col min="8706" max="8706" width="15.7109375" style="318" customWidth="1"/>
    <col min="8707" max="8707" width="19.7109375" style="318" customWidth="1"/>
    <col min="8708" max="8708" width="21.42578125" style="318" customWidth="1"/>
    <col min="8709" max="8709" width="11.140625" style="318" customWidth="1"/>
    <col min="8710" max="8710" width="18.7109375" style="318" customWidth="1"/>
    <col min="8711" max="8711" width="12.42578125" style="318" customWidth="1"/>
    <col min="8712" max="8712" width="25.5703125" style="318" customWidth="1"/>
    <col min="8713" max="8960" width="9.140625" style="318"/>
    <col min="8961" max="8961" width="5.28515625" style="318" customWidth="1"/>
    <col min="8962" max="8962" width="15.7109375" style="318" customWidth="1"/>
    <col min="8963" max="8963" width="19.7109375" style="318" customWidth="1"/>
    <col min="8964" max="8964" width="21.42578125" style="318" customWidth="1"/>
    <col min="8965" max="8965" width="11.140625" style="318" customWidth="1"/>
    <col min="8966" max="8966" width="18.7109375" style="318" customWidth="1"/>
    <col min="8967" max="8967" width="12.42578125" style="318" customWidth="1"/>
    <col min="8968" max="8968" width="25.5703125" style="318" customWidth="1"/>
    <col min="8969" max="9216" width="9.140625" style="318"/>
    <col min="9217" max="9217" width="5.28515625" style="318" customWidth="1"/>
    <col min="9218" max="9218" width="15.7109375" style="318" customWidth="1"/>
    <col min="9219" max="9219" width="19.7109375" style="318" customWidth="1"/>
    <col min="9220" max="9220" width="21.42578125" style="318" customWidth="1"/>
    <col min="9221" max="9221" width="11.140625" style="318" customWidth="1"/>
    <col min="9222" max="9222" width="18.7109375" style="318" customWidth="1"/>
    <col min="9223" max="9223" width="12.42578125" style="318" customWidth="1"/>
    <col min="9224" max="9224" width="25.5703125" style="318" customWidth="1"/>
    <col min="9225" max="9472" width="9.140625" style="318"/>
    <col min="9473" max="9473" width="5.28515625" style="318" customWidth="1"/>
    <col min="9474" max="9474" width="15.7109375" style="318" customWidth="1"/>
    <col min="9475" max="9475" width="19.7109375" style="318" customWidth="1"/>
    <col min="9476" max="9476" width="21.42578125" style="318" customWidth="1"/>
    <col min="9477" max="9477" width="11.140625" style="318" customWidth="1"/>
    <col min="9478" max="9478" width="18.7109375" style="318" customWidth="1"/>
    <col min="9479" max="9479" width="12.42578125" style="318" customWidth="1"/>
    <col min="9480" max="9480" width="25.5703125" style="318" customWidth="1"/>
    <col min="9481" max="9728" width="9.140625" style="318"/>
    <col min="9729" max="9729" width="5.28515625" style="318" customWidth="1"/>
    <col min="9730" max="9730" width="15.7109375" style="318" customWidth="1"/>
    <col min="9731" max="9731" width="19.7109375" style="318" customWidth="1"/>
    <col min="9732" max="9732" width="21.42578125" style="318" customWidth="1"/>
    <col min="9733" max="9733" width="11.140625" style="318" customWidth="1"/>
    <col min="9734" max="9734" width="18.7109375" style="318" customWidth="1"/>
    <col min="9735" max="9735" width="12.42578125" style="318" customWidth="1"/>
    <col min="9736" max="9736" width="25.5703125" style="318" customWidth="1"/>
    <col min="9737" max="9984" width="9.140625" style="318"/>
    <col min="9985" max="9985" width="5.28515625" style="318" customWidth="1"/>
    <col min="9986" max="9986" width="15.7109375" style="318" customWidth="1"/>
    <col min="9987" max="9987" width="19.7109375" style="318" customWidth="1"/>
    <col min="9988" max="9988" width="21.42578125" style="318" customWidth="1"/>
    <col min="9989" max="9989" width="11.140625" style="318" customWidth="1"/>
    <col min="9990" max="9990" width="18.7109375" style="318" customWidth="1"/>
    <col min="9991" max="9991" width="12.42578125" style="318" customWidth="1"/>
    <col min="9992" max="9992" width="25.5703125" style="318" customWidth="1"/>
    <col min="9993" max="10240" width="9.140625" style="318"/>
    <col min="10241" max="10241" width="5.28515625" style="318" customWidth="1"/>
    <col min="10242" max="10242" width="15.7109375" style="318" customWidth="1"/>
    <col min="10243" max="10243" width="19.7109375" style="318" customWidth="1"/>
    <col min="10244" max="10244" width="21.42578125" style="318" customWidth="1"/>
    <col min="10245" max="10245" width="11.140625" style="318" customWidth="1"/>
    <col min="10246" max="10246" width="18.7109375" style="318" customWidth="1"/>
    <col min="10247" max="10247" width="12.42578125" style="318" customWidth="1"/>
    <col min="10248" max="10248" width="25.5703125" style="318" customWidth="1"/>
    <col min="10249" max="10496" width="9.140625" style="318"/>
    <col min="10497" max="10497" width="5.28515625" style="318" customWidth="1"/>
    <col min="10498" max="10498" width="15.7109375" style="318" customWidth="1"/>
    <col min="10499" max="10499" width="19.7109375" style="318" customWidth="1"/>
    <col min="10500" max="10500" width="21.42578125" style="318" customWidth="1"/>
    <col min="10501" max="10501" width="11.140625" style="318" customWidth="1"/>
    <col min="10502" max="10502" width="18.7109375" style="318" customWidth="1"/>
    <col min="10503" max="10503" width="12.42578125" style="318" customWidth="1"/>
    <col min="10504" max="10504" width="25.5703125" style="318" customWidth="1"/>
    <col min="10505" max="10752" width="9.140625" style="318"/>
    <col min="10753" max="10753" width="5.28515625" style="318" customWidth="1"/>
    <col min="10754" max="10754" width="15.7109375" style="318" customWidth="1"/>
    <col min="10755" max="10755" width="19.7109375" style="318" customWidth="1"/>
    <col min="10756" max="10756" width="21.42578125" style="318" customWidth="1"/>
    <col min="10757" max="10757" width="11.140625" style="318" customWidth="1"/>
    <col min="10758" max="10758" width="18.7109375" style="318" customWidth="1"/>
    <col min="10759" max="10759" width="12.42578125" style="318" customWidth="1"/>
    <col min="10760" max="10760" width="25.5703125" style="318" customWidth="1"/>
    <col min="10761" max="11008" width="9.140625" style="318"/>
    <col min="11009" max="11009" width="5.28515625" style="318" customWidth="1"/>
    <col min="11010" max="11010" width="15.7109375" style="318" customWidth="1"/>
    <col min="11011" max="11011" width="19.7109375" style="318" customWidth="1"/>
    <col min="11012" max="11012" width="21.42578125" style="318" customWidth="1"/>
    <col min="11013" max="11013" width="11.140625" style="318" customWidth="1"/>
    <col min="11014" max="11014" width="18.7109375" style="318" customWidth="1"/>
    <col min="11015" max="11015" width="12.42578125" style="318" customWidth="1"/>
    <col min="11016" max="11016" width="25.5703125" style="318" customWidth="1"/>
    <col min="11017" max="11264" width="9.140625" style="318"/>
    <col min="11265" max="11265" width="5.28515625" style="318" customWidth="1"/>
    <col min="11266" max="11266" width="15.7109375" style="318" customWidth="1"/>
    <col min="11267" max="11267" width="19.7109375" style="318" customWidth="1"/>
    <col min="11268" max="11268" width="21.42578125" style="318" customWidth="1"/>
    <col min="11269" max="11269" width="11.140625" style="318" customWidth="1"/>
    <col min="11270" max="11270" width="18.7109375" style="318" customWidth="1"/>
    <col min="11271" max="11271" width="12.42578125" style="318" customWidth="1"/>
    <col min="11272" max="11272" width="25.5703125" style="318" customWidth="1"/>
    <col min="11273" max="11520" width="9.140625" style="318"/>
    <col min="11521" max="11521" width="5.28515625" style="318" customWidth="1"/>
    <col min="11522" max="11522" width="15.7109375" style="318" customWidth="1"/>
    <col min="11523" max="11523" width="19.7109375" style="318" customWidth="1"/>
    <col min="11524" max="11524" width="21.42578125" style="318" customWidth="1"/>
    <col min="11525" max="11525" width="11.140625" style="318" customWidth="1"/>
    <col min="11526" max="11526" width="18.7109375" style="318" customWidth="1"/>
    <col min="11527" max="11527" width="12.42578125" style="318" customWidth="1"/>
    <col min="11528" max="11528" width="25.5703125" style="318" customWidth="1"/>
    <col min="11529" max="11776" width="9.140625" style="318"/>
    <col min="11777" max="11777" width="5.28515625" style="318" customWidth="1"/>
    <col min="11778" max="11778" width="15.7109375" style="318" customWidth="1"/>
    <col min="11779" max="11779" width="19.7109375" style="318" customWidth="1"/>
    <col min="11780" max="11780" width="21.42578125" style="318" customWidth="1"/>
    <col min="11781" max="11781" width="11.140625" style="318" customWidth="1"/>
    <col min="11782" max="11782" width="18.7109375" style="318" customWidth="1"/>
    <col min="11783" max="11783" width="12.42578125" style="318" customWidth="1"/>
    <col min="11784" max="11784" width="25.5703125" style="318" customWidth="1"/>
    <col min="11785" max="12032" width="9.140625" style="318"/>
    <col min="12033" max="12033" width="5.28515625" style="318" customWidth="1"/>
    <col min="12034" max="12034" width="15.7109375" style="318" customWidth="1"/>
    <col min="12035" max="12035" width="19.7109375" style="318" customWidth="1"/>
    <col min="12036" max="12036" width="21.42578125" style="318" customWidth="1"/>
    <col min="12037" max="12037" width="11.140625" style="318" customWidth="1"/>
    <col min="12038" max="12038" width="18.7109375" style="318" customWidth="1"/>
    <col min="12039" max="12039" width="12.42578125" style="318" customWidth="1"/>
    <col min="12040" max="12040" width="25.5703125" style="318" customWidth="1"/>
    <col min="12041" max="12288" width="9.140625" style="318"/>
    <col min="12289" max="12289" width="5.28515625" style="318" customWidth="1"/>
    <col min="12290" max="12290" width="15.7109375" style="318" customWidth="1"/>
    <col min="12291" max="12291" width="19.7109375" style="318" customWidth="1"/>
    <col min="12292" max="12292" width="21.42578125" style="318" customWidth="1"/>
    <col min="12293" max="12293" width="11.140625" style="318" customWidth="1"/>
    <col min="12294" max="12294" width="18.7109375" style="318" customWidth="1"/>
    <col min="12295" max="12295" width="12.42578125" style="318" customWidth="1"/>
    <col min="12296" max="12296" width="25.5703125" style="318" customWidth="1"/>
    <col min="12297" max="12544" width="9.140625" style="318"/>
    <col min="12545" max="12545" width="5.28515625" style="318" customWidth="1"/>
    <col min="12546" max="12546" width="15.7109375" style="318" customWidth="1"/>
    <col min="12547" max="12547" width="19.7109375" style="318" customWidth="1"/>
    <col min="12548" max="12548" width="21.42578125" style="318" customWidth="1"/>
    <col min="12549" max="12549" width="11.140625" style="318" customWidth="1"/>
    <col min="12550" max="12550" width="18.7109375" style="318" customWidth="1"/>
    <col min="12551" max="12551" width="12.42578125" style="318" customWidth="1"/>
    <col min="12552" max="12552" width="25.5703125" style="318" customWidth="1"/>
    <col min="12553" max="12800" width="9.140625" style="318"/>
    <col min="12801" max="12801" width="5.28515625" style="318" customWidth="1"/>
    <col min="12802" max="12802" width="15.7109375" style="318" customWidth="1"/>
    <col min="12803" max="12803" width="19.7109375" style="318" customWidth="1"/>
    <col min="12804" max="12804" width="21.42578125" style="318" customWidth="1"/>
    <col min="12805" max="12805" width="11.140625" style="318" customWidth="1"/>
    <col min="12806" max="12806" width="18.7109375" style="318" customWidth="1"/>
    <col min="12807" max="12807" width="12.42578125" style="318" customWidth="1"/>
    <col min="12808" max="12808" width="25.5703125" style="318" customWidth="1"/>
    <col min="12809" max="13056" width="9.140625" style="318"/>
    <col min="13057" max="13057" width="5.28515625" style="318" customWidth="1"/>
    <col min="13058" max="13058" width="15.7109375" style="318" customWidth="1"/>
    <col min="13059" max="13059" width="19.7109375" style="318" customWidth="1"/>
    <col min="13060" max="13060" width="21.42578125" style="318" customWidth="1"/>
    <col min="13061" max="13061" width="11.140625" style="318" customWidth="1"/>
    <col min="13062" max="13062" width="18.7109375" style="318" customWidth="1"/>
    <col min="13063" max="13063" width="12.42578125" style="318" customWidth="1"/>
    <col min="13064" max="13064" width="25.5703125" style="318" customWidth="1"/>
    <col min="13065" max="13312" width="9.140625" style="318"/>
    <col min="13313" max="13313" width="5.28515625" style="318" customWidth="1"/>
    <col min="13314" max="13314" width="15.7109375" style="318" customWidth="1"/>
    <col min="13315" max="13315" width="19.7109375" style="318" customWidth="1"/>
    <col min="13316" max="13316" width="21.42578125" style="318" customWidth="1"/>
    <col min="13317" max="13317" width="11.140625" style="318" customWidth="1"/>
    <col min="13318" max="13318" width="18.7109375" style="318" customWidth="1"/>
    <col min="13319" max="13319" width="12.42578125" style="318" customWidth="1"/>
    <col min="13320" max="13320" width="25.5703125" style="318" customWidth="1"/>
    <col min="13321" max="13568" width="9.140625" style="318"/>
    <col min="13569" max="13569" width="5.28515625" style="318" customWidth="1"/>
    <col min="13570" max="13570" width="15.7109375" style="318" customWidth="1"/>
    <col min="13571" max="13571" width="19.7109375" style="318" customWidth="1"/>
    <col min="13572" max="13572" width="21.42578125" style="318" customWidth="1"/>
    <col min="13573" max="13573" width="11.140625" style="318" customWidth="1"/>
    <col min="13574" max="13574" width="18.7109375" style="318" customWidth="1"/>
    <col min="13575" max="13575" width="12.42578125" style="318" customWidth="1"/>
    <col min="13576" max="13576" width="25.5703125" style="318" customWidth="1"/>
    <col min="13577" max="13824" width="9.140625" style="318"/>
    <col min="13825" max="13825" width="5.28515625" style="318" customWidth="1"/>
    <col min="13826" max="13826" width="15.7109375" style="318" customWidth="1"/>
    <col min="13827" max="13827" width="19.7109375" style="318" customWidth="1"/>
    <col min="13828" max="13828" width="21.42578125" style="318" customWidth="1"/>
    <col min="13829" max="13829" width="11.140625" style="318" customWidth="1"/>
    <col min="13830" max="13830" width="18.7109375" style="318" customWidth="1"/>
    <col min="13831" max="13831" width="12.42578125" style="318" customWidth="1"/>
    <col min="13832" max="13832" width="25.5703125" style="318" customWidth="1"/>
    <col min="13833" max="14080" width="9.140625" style="318"/>
    <col min="14081" max="14081" width="5.28515625" style="318" customWidth="1"/>
    <col min="14082" max="14082" width="15.7109375" style="318" customWidth="1"/>
    <col min="14083" max="14083" width="19.7109375" style="318" customWidth="1"/>
    <col min="14084" max="14084" width="21.42578125" style="318" customWidth="1"/>
    <col min="14085" max="14085" width="11.140625" style="318" customWidth="1"/>
    <col min="14086" max="14086" width="18.7109375" style="318" customWidth="1"/>
    <col min="14087" max="14087" width="12.42578125" style="318" customWidth="1"/>
    <col min="14088" max="14088" width="25.5703125" style="318" customWidth="1"/>
    <col min="14089" max="14336" width="9.140625" style="318"/>
    <col min="14337" max="14337" width="5.28515625" style="318" customWidth="1"/>
    <col min="14338" max="14338" width="15.7109375" style="318" customWidth="1"/>
    <col min="14339" max="14339" width="19.7109375" style="318" customWidth="1"/>
    <col min="14340" max="14340" width="21.42578125" style="318" customWidth="1"/>
    <col min="14341" max="14341" width="11.140625" style="318" customWidth="1"/>
    <col min="14342" max="14342" width="18.7109375" style="318" customWidth="1"/>
    <col min="14343" max="14343" width="12.42578125" style="318" customWidth="1"/>
    <col min="14344" max="14344" width="25.5703125" style="318" customWidth="1"/>
    <col min="14345" max="14592" width="9.140625" style="318"/>
    <col min="14593" max="14593" width="5.28515625" style="318" customWidth="1"/>
    <col min="14594" max="14594" width="15.7109375" style="318" customWidth="1"/>
    <col min="14595" max="14595" width="19.7109375" style="318" customWidth="1"/>
    <col min="14596" max="14596" width="21.42578125" style="318" customWidth="1"/>
    <col min="14597" max="14597" width="11.140625" style="318" customWidth="1"/>
    <col min="14598" max="14598" width="18.7109375" style="318" customWidth="1"/>
    <col min="14599" max="14599" width="12.42578125" style="318" customWidth="1"/>
    <col min="14600" max="14600" width="25.5703125" style="318" customWidth="1"/>
    <col min="14601" max="14848" width="9.140625" style="318"/>
    <col min="14849" max="14849" width="5.28515625" style="318" customWidth="1"/>
    <col min="14850" max="14850" width="15.7109375" style="318" customWidth="1"/>
    <col min="14851" max="14851" width="19.7109375" style="318" customWidth="1"/>
    <col min="14852" max="14852" width="21.42578125" style="318" customWidth="1"/>
    <col min="14853" max="14853" width="11.140625" style="318" customWidth="1"/>
    <col min="14854" max="14854" width="18.7109375" style="318" customWidth="1"/>
    <col min="14855" max="14855" width="12.42578125" style="318" customWidth="1"/>
    <col min="14856" max="14856" width="25.5703125" style="318" customWidth="1"/>
    <col min="14857" max="15104" width="9.140625" style="318"/>
    <col min="15105" max="15105" width="5.28515625" style="318" customWidth="1"/>
    <col min="15106" max="15106" width="15.7109375" style="318" customWidth="1"/>
    <col min="15107" max="15107" width="19.7109375" style="318" customWidth="1"/>
    <col min="15108" max="15108" width="21.42578125" style="318" customWidth="1"/>
    <col min="15109" max="15109" width="11.140625" style="318" customWidth="1"/>
    <col min="15110" max="15110" width="18.7109375" style="318" customWidth="1"/>
    <col min="15111" max="15111" width="12.42578125" style="318" customWidth="1"/>
    <col min="15112" max="15112" width="25.5703125" style="318" customWidth="1"/>
    <col min="15113" max="15360" width="9.140625" style="318"/>
    <col min="15361" max="15361" width="5.28515625" style="318" customWidth="1"/>
    <col min="15362" max="15362" width="15.7109375" style="318" customWidth="1"/>
    <col min="15363" max="15363" width="19.7109375" style="318" customWidth="1"/>
    <col min="15364" max="15364" width="21.42578125" style="318" customWidth="1"/>
    <col min="15365" max="15365" width="11.140625" style="318" customWidth="1"/>
    <col min="15366" max="15366" width="18.7109375" style="318" customWidth="1"/>
    <col min="15367" max="15367" width="12.42578125" style="318" customWidth="1"/>
    <col min="15368" max="15368" width="25.5703125" style="318" customWidth="1"/>
    <col min="15369" max="15616" width="9.140625" style="318"/>
    <col min="15617" max="15617" width="5.28515625" style="318" customWidth="1"/>
    <col min="15618" max="15618" width="15.7109375" style="318" customWidth="1"/>
    <col min="15619" max="15619" width="19.7109375" style="318" customWidth="1"/>
    <col min="15620" max="15620" width="21.42578125" style="318" customWidth="1"/>
    <col min="15621" max="15621" width="11.140625" style="318" customWidth="1"/>
    <col min="15622" max="15622" width="18.7109375" style="318" customWidth="1"/>
    <col min="15623" max="15623" width="12.42578125" style="318" customWidth="1"/>
    <col min="15624" max="15624" width="25.5703125" style="318" customWidth="1"/>
    <col min="15625" max="15872" width="9.140625" style="318"/>
    <col min="15873" max="15873" width="5.28515625" style="318" customWidth="1"/>
    <col min="15874" max="15874" width="15.7109375" style="318" customWidth="1"/>
    <col min="15875" max="15875" width="19.7109375" style="318" customWidth="1"/>
    <col min="15876" max="15876" width="21.42578125" style="318" customWidth="1"/>
    <col min="15877" max="15877" width="11.140625" style="318" customWidth="1"/>
    <col min="15878" max="15878" width="18.7109375" style="318" customWidth="1"/>
    <col min="15879" max="15879" width="12.42578125" style="318" customWidth="1"/>
    <col min="15880" max="15880" width="25.5703125" style="318" customWidth="1"/>
    <col min="15881" max="16128" width="9.140625" style="318"/>
    <col min="16129" max="16129" width="5.28515625" style="318" customWidth="1"/>
    <col min="16130" max="16130" width="15.7109375" style="318" customWidth="1"/>
    <col min="16131" max="16131" width="19.7109375" style="318" customWidth="1"/>
    <col min="16132" max="16132" width="21.42578125" style="318" customWidth="1"/>
    <col min="16133" max="16133" width="11.140625" style="318" customWidth="1"/>
    <col min="16134" max="16134" width="18.7109375" style="318" customWidth="1"/>
    <col min="16135" max="16135" width="12.42578125" style="318" customWidth="1"/>
    <col min="16136" max="16136" width="25.5703125" style="318" customWidth="1"/>
    <col min="16137" max="16384" width="9.140625" style="318"/>
  </cols>
  <sheetData>
    <row r="2" spans="1:12" x14ac:dyDescent="0.2">
      <c r="A2" s="417" t="s">
        <v>156</v>
      </c>
      <c r="B2" s="419" t="s">
        <v>752</v>
      </c>
      <c r="C2" s="420"/>
      <c r="D2" s="425" t="s">
        <v>2280</v>
      </c>
      <c r="E2" s="425"/>
      <c r="F2" s="425"/>
      <c r="G2" s="426" t="s">
        <v>2281</v>
      </c>
      <c r="H2" s="425" t="s">
        <v>2282</v>
      </c>
    </row>
    <row r="3" spans="1:12" ht="12.75" customHeight="1" x14ac:dyDescent="0.2">
      <c r="A3" s="418"/>
      <c r="B3" s="421"/>
      <c r="C3" s="422"/>
      <c r="D3" s="425"/>
      <c r="E3" s="425"/>
      <c r="F3" s="425"/>
      <c r="G3" s="426"/>
      <c r="H3" s="425"/>
    </row>
    <row r="4" spans="1:12" x14ac:dyDescent="0.2">
      <c r="A4" s="418"/>
      <c r="B4" s="421"/>
      <c r="C4" s="422"/>
      <c r="D4" s="425"/>
      <c r="E4" s="425"/>
      <c r="F4" s="425"/>
      <c r="G4" s="426"/>
      <c r="H4" s="425"/>
    </row>
    <row r="5" spans="1:12" x14ac:dyDescent="0.2">
      <c r="A5" s="418"/>
      <c r="B5" s="421"/>
      <c r="C5" s="422"/>
      <c r="D5" s="425"/>
      <c r="E5" s="425"/>
      <c r="F5" s="425"/>
      <c r="G5" s="426"/>
      <c r="H5" s="425"/>
    </row>
    <row r="6" spans="1:12" x14ac:dyDescent="0.2">
      <c r="A6" s="418"/>
      <c r="B6" s="423"/>
      <c r="C6" s="424"/>
      <c r="D6" s="425"/>
      <c r="E6" s="425"/>
      <c r="F6" s="425"/>
      <c r="G6" s="426"/>
      <c r="H6" s="425"/>
    </row>
    <row r="7" spans="1:12" ht="13.5" customHeight="1" x14ac:dyDescent="0.2">
      <c r="A7" s="319">
        <v>1</v>
      </c>
      <c r="B7" s="427"/>
      <c r="C7" s="428"/>
      <c r="D7" s="429">
        <v>3</v>
      </c>
      <c r="E7" s="429"/>
      <c r="F7" s="429"/>
      <c r="G7" s="320">
        <v>4</v>
      </c>
      <c r="H7" s="320">
        <v>5</v>
      </c>
      <c r="L7" s="321"/>
    </row>
    <row r="8" spans="1:12" ht="12.75" customHeight="1" x14ac:dyDescent="0.2">
      <c r="A8" s="322">
        <v>1</v>
      </c>
      <c r="B8" s="323" t="s">
        <v>2283</v>
      </c>
      <c r="C8" s="323"/>
      <c r="D8" s="324" t="s">
        <v>2284</v>
      </c>
      <c r="E8" s="323"/>
      <c r="F8" s="325"/>
      <c r="G8" s="326" t="s">
        <v>375</v>
      </c>
      <c r="H8" s="430" t="s">
        <v>2285</v>
      </c>
      <c r="L8" s="433"/>
    </row>
    <row r="9" spans="1:12" ht="12.75" customHeight="1" x14ac:dyDescent="0.2">
      <c r="A9" s="327"/>
      <c r="B9" s="434" t="s">
        <v>2286</v>
      </c>
      <c r="C9" s="435"/>
      <c r="D9" s="328" t="s">
        <v>2287</v>
      </c>
      <c r="E9" s="329" t="s">
        <v>2288</v>
      </c>
      <c r="F9" s="330"/>
      <c r="G9" s="331"/>
      <c r="H9" s="431"/>
      <c r="L9" s="433"/>
    </row>
    <row r="10" spans="1:12" ht="24" customHeight="1" x14ac:dyDescent="0.2">
      <c r="A10" s="322">
        <v>2</v>
      </c>
      <c r="B10" s="321" t="s">
        <v>2289</v>
      </c>
      <c r="C10" s="321"/>
      <c r="D10" s="324" t="s">
        <v>2290</v>
      </c>
      <c r="E10" s="323"/>
      <c r="F10" s="325"/>
      <c r="G10" s="326" t="s">
        <v>375</v>
      </c>
      <c r="H10" s="431"/>
      <c r="L10" s="433"/>
    </row>
    <row r="11" spans="1:12" ht="13.5" customHeight="1" x14ac:dyDescent="0.2">
      <c r="A11" s="327"/>
      <c r="B11" s="329" t="s">
        <v>2291</v>
      </c>
      <c r="C11" s="329"/>
      <c r="D11" s="328" t="s">
        <v>2292</v>
      </c>
      <c r="E11" s="329" t="s">
        <v>2293</v>
      </c>
      <c r="F11" s="330"/>
      <c r="G11" s="331"/>
      <c r="H11" s="431"/>
      <c r="L11" s="433"/>
    </row>
    <row r="12" spans="1:12" x14ac:dyDescent="0.2">
      <c r="A12" s="332">
        <v>3</v>
      </c>
      <c r="B12" s="323" t="s">
        <v>1355</v>
      </c>
      <c r="C12" s="323"/>
      <c r="D12" s="324" t="s">
        <v>2294</v>
      </c>
      <c r="E12" s="323"/>
      <c r="F12" s="325"/>
      <c r="G12" s="326" t="s">
        <v>375</v>
      </c>
      <c r="H12" s="431"/>
      <c r="L12" s="333"/>
    </row>
    <row r="13" spans="1:12" x14ac:dyDescent="0.2">
      <c r="A13" s="332"/>
      <c r="B13" s="334" t="s">
        <v>2295</v>
      </c>
      <c r="C13" s="329"/>
      <c r="D13" s="328" t="s">
        <v>2296</v>
      </c>
      <c r="E13" s="329" t="s">
        <v>2293</v>
      </c>
      <c r="F13" s="330"/>
      <c r="G13" s="331"/>
      <c r="H13" s="431"/>
      <c r="L13" s="333"/>
    </row>
    <row r="14" spans="1:12" ht="12.75" customHeight="1" x14ac:dyDescent="0.2">
      <c r="A14" s="322">
        <v>4</v>
      </c>
      <c r="B14" s="323" t="s">
        <v>2297</v>
      </c>
      <c r="C14" s="323"/>
      <c r="D14" s="324" t="s">
        <v>2294</v>
      </c>
      <c r="E14" s="323"/>
      <c r="F14" s="325"/>
      <c r="G14" s="326" t="s">
        <v>376</v>
      </c>
      <c r="H14" s="431"/>
      <c r="L14" s="433"/>
    </row>
    <row r="15" spans="1:12" ht="12.75" customHeight="1" x14ac:dyDescent="0.2">
      <c r="A15" s="327"/>
      <c r="B15" s="329" t="s">
        <v>2298</v>
      </c>
      <c r="C15" s="329"/>
      <c r="D15" s="328" t="s">
        <v>2299</v>
      </c>
      <c r="E15" s="329" t="s">
        <v>2300</v>
      </c>
      <c r="F15" s="330" t="s">
        <v>2293</v>
      </c>
      <c r="G15" s="331"/>
      <c r="H15" s="431"/>
      <c r="L15" s="433"/>
    </row>
    <row r="16" spans="1:12" x14ac:dyDescent="0.2">
      <c r="A16" s="332">
        <v>5</v>
      </c>
      <c r="B16" s="323" t="s">
        <v>2301</v>
      </c>
      <c r="C16" s="323"/>
      <c r="D16" s="324" t="s">
        <v>2294</v>
      </c>
      <c r="E16" s="323"/>
      <c r="F16" s="325"/>
      <c r="G16" s="326" t="s">
        <v>375</v>
      </c>
      <c r="H16" s="431"/>
      <c r="L16" s="333"/>
    </row>
    <row r="17" spans="1:12" x14ac:dyDescent="0.2">
      <c r="A17" s="332"/>
      <c r="B17" s="329" t="s">
        <v>2302</v>
      </c>
      <c r="C17" s="329"/>
      <c r="D17" s="328" t="s">
        <v>2303</v>
      </c>
      <c r="E17" s="329" t="s">
        <v>2293</v>
      </c>
      <c r="F17" s="330"/>
      <c r="G17" s="331"/>
      <c r="H17" s="431"/>
      <c r="L17" s="333"/>
    </row>
    <row r="18" spans="1:12" x14ac:dyDescent="0.2">
      <c r="A18" s="322">
        <v>6</v>
      </c>
      <c r="B18" s="323" t="s">
        <v>2304</v>
      </c>
      <c r="C18" s="323"/>
      <c r="D18" s="324" t="s">
        <v>2294</v>
      </c>
      <c r="E18" s="323"/>
      <c r="F18" s="325"/>
      <c r="G18" s="326" t="s">
        <v>375</v>
      </c>
      <c r="H18" s="431"/>
      <c r="L18" s="333"/>
    </row>
    <row r="19" spans="1:12" x14ac:dyDescent="0.2">
      <c r="A19" s="327"/>
      <c r="B19" s="329" t="s">
        <v>2305</v>
      </c>
      <c r="C19" s="329"/>
      <c r="D19" s="328" t="s">
        <v>2306</v>
      </c>
      <c r="E19" s="329" t="s">
        <v>2293</v>
      </c>
      <c r="F19" s="330"/>
      <c r="G19" s="331"/>
      <c r="H19" s="431"/>
      <c r="L19" s="333"/>
    </row>
    <row r="20" spans="1:12" x14ac:dyDescent="0.2">
      <c r="A20" s="332">
        <v>7</v>
      </c>
      <c r="B20" s="323" t="s">
        <v>2307</v>
      </c>
      <c r="C20" s="323"/>
      <c r="D20" s="324" t="s">
        <v>2294</v>
      </c>
      <c r="E20" s="323"/>
      <c r="F20" s="325"/>
      <c r="G20" s="326" t="s">
        <v>375</v>
      </c>
      <c r="H20" s="431"/>
      <c r="L20" s="333"/>
    </row>
    <row r="21" spans="1:12" x14ac:dyDescent="0.2">
      <c r="A21" s="332"/>
      <c r="B21" s="329" t="s">
        <v>2308</v>
      </c>
      <c r="C21" s="329"/>
      <c r="D21" s="328" t="s">
        <v>2309</v>
      </c>
      <c r="E21" s="329" t="s">
        <v>2293</v>
      </c>
      <c r="F21" s="330"/>
      <c r="G21" s="331"/>
      <c r="H21" s="431"/>
      <c r="L21" s="333"/>
    </row>
    <row r="22" spans="1:12" x14ac:dyDescent="0.2">
      <c r="A22" s="322">
        <v>8</v>
      </c>
      <c r="B22" s="323" t="s">
        <v>1352</v>
      </c>
      <c r="C22" s="323"/>
      <c r="D22" s="324" t="s">
        <v>2294</v>
      </c>
      <c r="E22" s="323"/>
      <c r="F22" s="325"/>
      <c r="G22" s="326"/>
      <c r="H22" s="431"/>
      <c r="L22" s="333"/>
    </row>
    <row r="23" spans="1:12" x14ac:dyDescent="0.2">
      <c r="A23" s="327"/>
      <c r="B23" s="329" t="s">
        <v>2310</v>
      </c>
      <c r="C23" s="329"/>
      <c r="D23" s="328" t="s">
        <v>2311</v>
      </c>
      <c r="E23" s="329" t="s">
        <v>2293</v>
      </c>
      <c r="F23" s="330"/>
      <c r="G23" s="331"/>
      <c r="H23" s="431"/>
      <c r="L23" s="333"/>
    </row>
    <row r="24" spans="1:12" x14ac:dyDescent="0.2">
      <c r="A24" s="332">
        <v>9</v>
      </c>
      <c r="B24" s="323" t="s">
        <v>2312</v>
      </c>
      <c r="C24" s="323"/>
      <c r="D24" s="324" t="s">
        <v>2294</v>
      </c>
      <c r="E24" s="323"/>
      <c r="F24" s="325"/>
      <c r="G24" s="326" t="s">
        <v>375</v>
      </c>
      <c r="H24" s="431"/>
      <c r="L24" s="333"/>
    </row>
    <row r="25" spans="1:12" x14ac:dyDescent="0.2">
      <c r="A25" s="332"/>
      <c r="B25" s="329" t="s">
        <v>2313</v>
      </c>
      <c r="C25" s="329"/>
      <c r="D25" s="328" t="s">
        <v>2314</v>
      </c>
      <c r="E25" s="329" t="s">
        <v>2293</v>
      </c>
      <c r="F25" s="330"/>
      <c r="G25" s="331"/>
      <c r="H25" s="431"/>
      <c r="L25" s="333"/>
    </row>
    <row r="26" spans="1:12" x14ac:dyDescent="0.2">
      <c r="A26" s="322">
        <v>10</v>
      </c>
      <c r="B26" s="323" t="s">
        <v>2315</v>
      </c>
      <c r="C26" s="323"/>
      <c r="D26" s="324" t="s">
        <v>2294</v>
      </c>
      <c r="E26" s="323"/>
      <c r="F26" s="325"/>
      <c r="G26" s="326" t="s">
        <v>375</v>
      </c>
      <c r="H26" s="431"/>
      <c r="L26" s="333"/>
    </row>
    <row r="27" spans="1:12" x14ac:dyDescent="0.2">
      <c r="A27" s="327"/>
      <c r="B27" s="329" t="s">
        <v>2316</v>
      </c>
      <c r="C27" s="329"/>
      <c r="D27" s="328" t="s">
        <v>2317</v>
      </c>
      <c r="E27" s="329"/>
      <c r="F27" s="330" t="s">
        <v>2293</v>
      </c>
      <c r="G27" s="331"/>
      <c r="H27" s="431"/>
      <c r="L27" s="333"/>
    </row>
    <row r="28" spans="1:12" x14ac:dyDescent="0.2">
      <c r="A28" s="332">
        <v>11</v>
      </c>
      <c r="B28" s="318" t="s">
        <v>2318</v>
      </c>
      <c r="D28" s="335" t="s">
        <v>2294</v>
      </c>
      <c r="E28" s="321"/>
      <c r="F28" s="336"/>
      <c r="G28" s="337" t="s">
        <v>375</v>
      </c>
      <c r="H28" s="431"/>
      <c r="L28" s="333"/>
    </row>
    <row r="29" spans="1:12" x14ac:dyDescent="0.2">
      <c r="A29" s="332"/>
      <c r="B29" s="318" t="s">
        <v>2319</v>
      </c>
      <c r="D29" s="335" t="s">
        <v>2320</v>
      </c>
      <c r="E29" s="321" t="s">
        <v>2293</v>
      </c>
      <c r="F29" s="336"/>
      <c r="G29" s="337"/>
      <c r="H29" s="431"/>
      <c r="L29" s="333"/>
    </row>
    <row r="30" spans="1:12" x14ac:dyDescent="0.2">
      <c r="A30" s="322">
        <v>12</v>
      </c>
      <c r="B30" s="323" t="s">
        <v>2321</v>
      </c>
      <c r="C30" s="323"/>
      <c r="D30" s="324" t="s">
        <v>2294</v>
      </c>
      <c r="E30" s="323"/>
      <c r="F30" s="325"/>
      <c r="G30" s="326" t="s">
        <v>375</v>
      </c>
      <c r="H30" s="431"/>
      <c r="L30" s="333"/>
    </row>
    <row r="31" spans="1:12" x14ac:dyDescent="0.2">
      <c r="A31" s="327"/>
      <c r="B31" s="329" t="s">
        <v>2322</v>
      </c>
      <c r="C31" s="329"/>
      <c r="D31" s="328" t="s">
        <v>2323</v>
      </c>
      <c r="E31" s="329" t="s">
        <v>2293</v>
      </c>
      <c r="F31" s="330"/>
      <c r="G31" s="331"/>
      <c r="H31" s="431"/>
      <c r="L31" s="333"/>
    </row>
    <row r="32" spans="1:12" x14ac:dyDescent="0.2">
      <c r="A32" s="332">
        <v>13</v>
      </c>
      <c r="B32" s="323" t="s">
        <v>1351</v>
      </c>
      <c r="C32" s="323"/>
      <c r="D32" s="324" t="s">
        <v>2294</v>
      </c>
      <c r="E32" s="323"/>
      <c r="F32" s="325"/>
      <c r="G32" s="326" t="s">
        <v>375</v>
      </c>
      <c r="H32" s="431"/>
      <c r="L32" s="333"/>
    </row>
    <row r="33" spans="1:12" x14ac:dyDescent="0.2">
      <c r="A33" s="332"/>
      <c r="B33" s="329" t="s">
        <v>2324</v>
      </c>
      <c r="C33" s="329"/>
      <c r="D33" s="328" t="s">
        <v>2325</v>
      </c>
      <c r="E33" s="329"/>
      <c r="F33" s="330" t="s">
        <v>2293</v>
      </c>
      <c r="G33" s="331"/>
      <c r="H33" s="431"/>
      <c r="L33" s="333"/>
    </row>
    <row r="34" spans="1:12" x14ac:dyDescent="0.2">
      <c r="A34" s="322">
        <v>14</v>
      </c>
      <c r="B34" s="318" t="s">
        <v>2326</v>
      </c>
      <c r="D34" s="335" t="s">
        <v>2294</v>
      </c>
      <c r="E34" s="321"/>
      <c r="F34" s="336"/>
      <c r="G34" s="326" t="s">
        <v>375</v>
      </c>
      <c r="H34" s="431"/>
      <c r="L34" s="333"/>
    </row>
    <row r="35" spans="1:12" x14ac:dyDescent="0.2">
      <c r="A35" s="327"/>
      <c r="B35" s="318" t="s">
        <v>2327</v>
      </c>
      <c r="D35" s="335" t="s">
        <v>2328</v>
      </c>
      <c r="E35" s="321"/>
      <c r="F35" s="336" t="s">
        <v>2293</v>
      </c>
      <c r="G35" s="331"/>
      <c r="H35" s="431"/>
      <c r="L35" s="333"/>
    </row>
    <row r="36" spans="1:12" x14ac:dyDescent="0.2">
      <c r="A36" s="322">
        <v>15</v>
      </c>
      <c r="B36" s="323" t="s">
        <v>1353</v>
      </c>
      <c r="C36" s="325"/>
      <c r="D36" s="324" t="s">
        <v>2294</v>
      </c>
      <c r="E36" s="323"/>
      <c r="F36" s="325"/>
      <c r="G36" s="337" t="s">
        <v>375</v>
      </c>
      <c r="H36" s="431"/>
      <c r="L36" s="333"/>
    </row>
    <row r="37" spans="1:12" x14ac:dyDescent="0.2">
      <c r="A37" s="327"/>
      <c r="B37" s="329" t="s">
        <v>2329</v>
      </c>
      <c r="C37" s="330"/>
      <c r="D37" s="328" t="s">
        <v>2330</v>
      </c>
      <c r="E37" s="329"/>
      <c r="F37" s="330" t="s">
        <v>2331</v>
      </c>
      <c r="G37" s="331"/>
      <c r="H37" s="431"/>
      <c r="L37" s="333"/>
    </row>
    <row r="38" spans="1:12" x14ac:dyDescent="0.2">
      <c r="A38" s="322">
        <v>16</v>
      </c>
      <c r="B38" s="324" t="s">
        <v>2332</v>
      </c>
      <c r="C38" s="325"/>
      <c r="D38" s="324" t="s">
        <v>2294</v>
      </c>
      <c r="E38" s="323"/>
      <c r="F38" s="325"/>
      <c r="G38" s="337" t="s">
        <v>375</v>
      </c>
      <c r="H38" s="431"/>
      <c r="L38" s="333"/>
    </row>
    <row r="39" spans="1:12" x14ac:dyDescent="0.2">
      <c r="A39" s="327"/>
      <c r="B39" s="328" t="s">
        <v>2333</v>
      </c>
      <c r="C39" s="330"/>
      <c r="D39" s="328" t="s">
        <v>2334</v>
      </c>
      <c r="E39" s="329" t="s">
        <v>2293</v>
      </c>
      <c r="F39" s="330"/>
      <c r="G39" s="337"/>
      <c r="H39" s="431"/>
      <c r="L39" s="333"/>
    </row>
    <row r="40" spans="1:12" x14ac:dyDescent="0.2">
      <c r="A40" s="332">
        <v>17</v>
      </c>
      <c r="B40" s="318" t="s">
        <v>2335</v>
      </c>
      <c r="D40" s="324" t="s">
        <v>2294</v>
      </c>
      <c r="E40" s="323"/>
      <c r="F40" s="325"/>
      <c r="G40" s="326" t="s">
        <v>375</v>
      </c>
      <c r="H40" s="431"/>
      <c r="L40" s="333"/>
    </row>
    <row r="41" spans="1:12" x14ac:dyDescent="0.2">
      <c r="A41" s="332"/>
      <c r="B41" s="318" t="s">
        <v>2336</v>
      </c>
      <c r="D41" s="328" t="s">
        <v>2337</v>
      </c>
      <c r="E41" s="329" t="s">
        <v>2293</v>
      </c>
      <c r="F41" s="330"/>
      <c r="G41" s="331"/>
      <c r="H41" s="431"/>
      <c r="L41" s="333"/>
    </row>
    <row r="42" spans="1:12" ht="12.75" customHeight="1" x14ac:dyDescent="0.2">
      <c r="A42" s="322">
        <v>18</v>
      </c>
      <c r="B42" s="324" t="s">
        <v>2338</v>
      </c>
      <c r="C42" s="325"/>
      <c r="D42" s="324" t="s">
        <v>2294</v>
      </c>
      <c r="E42" s="323"/>
      <c r="F42" s="325"/>
      <c r="G42" s="337" t="s">
        <v>376</v>
      </c>
      <c r="H42" s="431"/>
      <c r="L42" s="433"/>
    </row>
    <row r="43" spans="1:12" ht="13.5" customHeight="1" x14ac:dyDescent="0.2">
      <c r="A43" s="327"/>
      <c r="B43" s="328" t="s">
        <v>2339</v>
      </c>
      <c r="C43" s="330"/>
      <c r="D43" s="328" t="s">
        <v>2340</v>
      </c>
      <c r="E43" s="329" t="s">
        <v>2293</v>
      </c>
      <c r="F43" s="330"/>
      <c r="G43" s="337"/>
      <c r="H43" s="431"/>
      <c r="L43" s="433"/>
    </row>
    <row r="44" spans="1:12" ht="12.75" customHeight="1" x14ac:dyDescent="0.2">
      <c r="A44" s="322">
        <v>19</v>
      </c>
      <c r="B44" s="324" t="s">
        <v>2341</v>
      </c>
      <c r="C44" s="325"/>
      <c r="D44" s="335" t="s">
        <v>2342</v>
      </c>
      <c r="E44" s="321"/>
      <c r="F44" s="336"/>
      <c r="G44" s="326" t="s">
        <v>376</v>
      </c>
      <c r="H44" s="431"/>
      <c r="L44" s="433"/>
    </row>
    <row r="45" spans="1:12" x14ac:dyDescent="0.2">
      <c r="A45" s="327"/>
      <c r="B45" s="328" t="s">
        <v>2343</v>
      </c>
      <c r="C45" s="330"/>
      <c r="D45" s="335" t="s">
        <v>2344</v>
      </c>
      <c r="E45" s="321" t="s">
        <v>2293</v>
      </c>
      <c r="F45" s="336"/>
      <c r="G45" s="331"/>
      <c r="H45" s="431"/>
      <c r="L45" s="433"/>
    </row>
    <row r="46" spans="1:12" ht="12.75" customHeight="1" x14ac:dyDescent="0.2">
      <c r="A46" s="332">
        <v>20</v>
      </c>
      <c r="B46" s="318" t="s">
        <v>2345</v>
      </c>
      <c r="D46" s="324" t="s">
        <v>2346</v>
      </c>
      <c r="E46" s="323"/>
      <c r="F46" s="325"/>
      <c r="G46" s="337" t="s">
        <v>376</v>
      </c>
      <c r="H46" s="431"/>
      <c r="L46" s="433"/>
    </row>
    <row r="47" spans="1:12" x14ac:dyDescent="0.2">
      <c r="A47" s="332"/>
      <c r="B47" s="318" t="s">
        <v>2347</v>
      </c>
      <c r="D47" s="328" t="s">
        <v>2348</v>
      </c>
      <c r="E47" s="329" t="s">
        <v>2293</v>
      </c>
      <c r="F47" s="330"/>
      <c r="G47" s="337"/>
      <c r="H47" s="431"/>
      <c r="L47" s="433"/>
    </row>
    <row r="48" spans="1:12" ht="12.75" customHeight="1" x14ac:dyDescent="0.2">
      <c r="A48" s="322">
        <v>21</v>
      </c>
      <c r="B48" s="323" t="s">
        <v>1350</v>
      </c>
      <c r="C48" s="325"/>
      <c r="D48" s="335" t="s">
        <v>2294</v>
      </c>
      <c r="E48" s="321"/>
      <c r="F48" s="336"/>
      <c r="G48" s="326" t="s">
        <v>375</v>
      </c>
      <c r="H48" s="431"/>
      <c r="L48" s="338"/>
    </row>
    <row r="49" spans="1:12" x14ac:dyDescent="0.2">
      <c r="A49" s="327"/>
      <c r="B49" s="329" t="s">
        <v>2349</v>
      </c>
      <c r="C49" s="330"/>
      <c r="D49" s="328" t="s">
        <v>2350</v>
      </c>
      <c r="E49" s="329" t="s">
        <v>2293</v>
      </c>
      <c r="F49" s="330"/>
      <c r="G49" s="331"/>
      <c r="H49" s="432"/>
      <c r="L49" s="338"/>
    </row>
    <row r="50" spans="1:12" x14ac:dyDescent="0.2">
      <c r="L50" s="321"/>
    </row>
    <row r="51" spans="1:12" x14ac:dyDescent="0.2">
      <c r="L51" s="321"/>
    </row>
    <row r="52" spans="1:12" x14ac:dyDescent="0.2">
      <c r="L52" s="321"/>
    </row>
    <row r="53" spans="1:12" x14ac:dyDescent="0.2">
      <c r="L53" s="321"/>
    </row>
    <row r="54" spans="1:12" x14ac:dyDescent="0.2">
      <c r="L54" s="321"/>
    </row>
  </sheetData>
  <mergeCells count="15">
    <mergeCell ref="B7:C7"/>
    <mergeCell ref="D7:F7"/>
    <mergeCell ref="H8:H49"/>
    <mergeCell ref="L8:L9"/>
    <mergeCell ref="B9:C9"/>
    <mergeCell ref="L10:L11"/>
    <mergeCell ref="L14:L15"/>
    <mergeCell ref="L42:L43"/>
    <mergeCell ref="L44:L45"/>
    <mergeCell ref="L46:L47"/>
    <mergeCell ref="A2:A6"/>
    <mergeCell ref="B2:C6"/>
    <mergeCell ref="D2:F6"/>
    <mergeCell ref="G2:G6"/>
    <mergeCell ref="H2:H6"/>
  </mergeCells>
  <pageMargins left="0.75" right="0.75" top="0.23" bottom="0.16" header="0.26" footer="0.16"/>
  <pageSetup paperSize="9" scale="81" orientation="portrait" horizontalDpi="360" verticalDpi="360" r:id="rId1"/>
  <headerFooter alignWithMargins="0"/>
  <rowBreaks count="1" manualBreakCount="1">
    <brk id="51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9"/>
  <sheetViews>
    <sheetView zoomScale="70" zoomScaleNormal="70" workbookViewId="0">
      <pane ySplit="2" topLeftCell="A24" activePane="bottomLeft" state="frozen"/>
      <selection pane="bottomLeft" activeCell="D38" sqref="D38"/>
    </sheetView>
  </sheetViews>
  <sheetFormatPr defaultColWidth="9.140625" defaultRowHeight="12.75" x14ac:dyDescent="0.2"/>
  <cols>
    <col min="1" max="1" width="71.42578125" style="1" customWidth="1"/>
    <col min="2" max="2" width="22.7109375" style="1" customWidth="1"/>
    <col min="3" max="3" width="26.28515625" style="166" customWidth="1"/>
    <col min="4" max="4" width="64" style="1" customWidth="1"/>
    <col min="5" max="16384" width="9.140625" style="1"/>
  </cols>
  <sheetData>
    <row r="1" spans="1:4" x14ac:dyDescent="0.2">
      <c r="A1" s="5" t="s">
        <v>637</v>
      </c>
    </row>
    <row r="2" spans="1:4" x14ac:dyDescent="0.2">
      <c r="A2" s="105" t="s">
        <v>147</v>
      </c>
      <c r="B2" s="158" t="s">
        <v>148</v>
      </c>
      <c r="C2" s="158" t="s">
        <v>621</v>
      </c>
      <c r="D2" s="105" t="s">
        <v>149</v>
      </c>
    </row>
    <row r="3" spans="1:4" ht="25.5" x14ac:dyDescent="0.2">
      <c r="A3" s="33" t="s">
        <v>428</v>
      </c>
      <c r="B3" s="30"/>
      <c r="C3" s="167"/>
      <c r="D3" s="56" t="s">
        <v>2271</v>
      </c>
    </row>
    <row r="4" spans="1:4" ht="89.25" x14ac:dyDescent="0.2">
      <c r="A4" s="29" t="s">
        <v>660</v>
      </c>
      <c r="B4" s="188" t="s">
        <v>493</v>
      </c>
      <c r="C4" s="311"/>
      <c r="D4" s="357" t="s">
        <v>2380</v>
      </c>
    </row>
    <row r="5" spans="1:4" ht="89.25" x14ac:dyDescent="0.2">
      <c r="A5" s="29" t="s">
        <v>650</v>
      </c>
      <c r="B5" s="29"/>
      <c r="C5" s="311"/>
      <c r="D5" s="341" t="s">
        <v>2386</v>
      </c>
    </row>
    <row r="6" spans="1:4" ht="25.5" x14ac:dyDescent="0.2">
      <c r="A6" s="29" t="s">
        <v>429</v>
      </c>
      <c r="B6" s="29"/>
      <c r="C6" s="311"/>
      <c r="D6" s="341" t="s">
        <v>2379</v>
      </c>
    </row>
    <row r="7" spans="1:4" x14ac:dyDescent="0.2">
      <c r="A7" s="29" t="s">
        <v>430</v>
      </c>
      <c r="B7" s="29"/>
      <c r="C7" s="311"/>
      <c r="D7" s="436" t="s">
        <v>2355</v>
      </c>
    </row>
    <row r="8" spans="1:4" ht="63.75" x14ac:dyDescent="0.2">
      <c r="A8" s="29" t="s">
        <v>431</v>
      </c>
      <c r="B8" s="29"/>
      <c r="C8" s="311"/>
      <c r="D8" s="437"/>
    </row>
    <row r="9" spans="1:4" x14ac:dyDescent="0.2">
      <c r="A9" s="29" t="s">
        <v>432</v>
      </c>
      <c r="B9" s="29"/>
      <c r="C9" s="311"/>
      <c r="D9" s="126" t="s">
        <v>2351</v>
      </c>
    </row>
    <row r="10" spans="1:4" ht="51" x14ac:dyDescent="0.2">
      <c r="A10" s="29" t="s">
        <v>433</v>
      </c>
      <c r="B10" s="29"/>
      <c r="C10" s="311"/>
      <c r="D10" s="126" t="s">
        <v>2351</v>
      </c>
    </row>
    <row r="11" spans="1:4" ht="38.25" x14ac:dyDescent="0.2">
      <c r="A11" s="85" t="s">
        <v>624</v>
      </c>
      <c r="B11" s="17" t="s">
        <v>440</v>
      </c>
      <c r="C11" s="314"/>
      <c r="D11" s="341" t="s">
        <v>2356</v>
      </c>
    </row>
    <row r="12" spans="1:4" ht="51" x14ac:dyDescent="0.2">
      <c r="A12" s="85" t="s">
        <v>434</v>
      </c>
      <c r="B12" s="17"/>
      <c r="C12" s="314"/>
      <c r="D12" s="341" t="s">
        <v>2378</v>
      </c>
    </row>
    <row r="13" spans="1:4" ht="25.5" x14ac:dyDescent="0.2">
      <c r="A13" s="85" t="s">
        <v>441</v>
      </c>
      <c r="B13" s="17" t="s">
        <v>447</v>
      </c>
      <c r="C13" s="314"/>
      <c r="D13" s="126" t="s">
        <v>2351</v>
      </c>
    </row>
    <row r="14" spans="1:4" ht="25.5" x14ac:dyDescent="0.2">
      <c r="A14" s="85" t="s">
        <v>435</v>
      </c>
      <c r="B14" s="17"/>
      <c r="C14" s="314"/>
      <c r="D14" s="126" t="s">
        <v>2351</v>
      </c>
    </row>
    <row r="15" spans="1:4" ht="25.5" x14ac:dyDescent="0.2">
      <c r="A15" s="85" t="s">
        <v>652</v>
      </c>
      <c r="B15" s="17" t="s">
        <v>446</v>
      </c>
      <c r="C15" s="314"/>
      <c r="D15" s="126" t="s">
        <v>2351</v>
      </c>
    </row>
    <row r="16" spans="1:4" ht="48.75" customHeight="1" x14ac:dyDescent="0.2">
      <c r="A16" s="85" t="s">
        <v>436</v>
      </c>
      <c r="B16" s="17"/>
      <c r="C16" s="314"/>
      <c r="D16" s="438" t="s">
        <v>2357</v>
      </c>
    </row>
    <row r="17" spans="1:4" ht="25.5" x14ac:dyDescent="0.2">
      <c r="A17" s="85" t="s">
        <v>649</v>
      </c>
      <c r="B17" s="17" t="s">
        <v>448</v>
      </c>
      <c r="C17" s="314"/>
      <c r="D17" s="439"/>
    </row>
    <row r="18" spans="1:4" ht="25.5" x14ac:dyDescent="0.2">
      <c r="A18" s="85" t="s">
        <v>437</v>
      </c>
      <c r="B18" s="17"/>
      <c r="C18" s="314"/>
      <c r="D18" s="439"/>
    </row>
    <row r="19" spans="1:4" ht="25.5" x14ac:dyDescent="0.2">
      <c r="A19" s="85" t="s">
        <v>654</v>
      </c>
      <c r="B19" s="17" t="s">
        <v>452</v>
      </c>
      <c r="C19" s="314"/>
      <c r="D19" s="439"/>
    </row>
    <row r="20" spans="1:4" ht="127.5" x14ac:dyDescent="0.2">
      <c r="A20" s="85" t="s">
        <v>651</v>
      </c>
      <c r="B20" s="17" t="s">
        <v>453</v>
      </c>
      <c r="C20" s="314"/>
      <c r="D20" s="440"/>
    </row>
    <row r="21" spans="1:4" ht="140.25" x14ac:dyDescent="0.2">
      <c r="A21" s="85" t="s">
        <v>763</v>
      </c>
      <c r="B21" s="17" t="s">
        <v>454</v>
      </c>
      <c r="C21" s="311"/>
      <c r="D21" s="358" t="s">
        <v>2361</v>
      </c>
    </row>
    <row r="22" spans="1:4" ht="38.25" x14ac:dyDescent="0.2">
      <c r="A22" s="85" t="s">
        <v>655</v>
      </c>
      <c r="B22" s="17"/>
      <c r="C22" s="314"/>
      <c r="D22" s="341" t="s">
        <v>2358</v>
      </c>
    </row>
    <row r="23" spans="1:4" x14ac:dyDescent="0.2">
      <c r="A23" s="85" t="s">
        <v>438</v>
      </c>
      <c r="B23" s="17"/>
      <c r="C23" s="314"/>
      <c r="D23" s="18" t="s">
        <v>2359</v>
      </c>
    </row>
    <row r="24" spans="1:4" ht="38.25" x14ac:dyDescent="0.2">
      <c r="A24" s="85" t="s">
        <v>656</v>
      </c>
      <c r="B24" s="17"/>
      <c r="C24" s="314"/>
      <c r="D24" s="85" t="s">
        <v>2357</v>
      </c>
    </row>
    <row r="25" spans="1:4" ht="127.5" x14ac:dyDescent="0.2">
      <c r="A25" s="85" t="s">
        <v>439</v>
      </c>
      <c r="B25" s="17"/>
      <c r="C25" s="314"/>
      <c r="D25" s="340" t="s">
        <v>2360</v>
      </c>
    </row>
    <row r="26" spans="1:4" ht="25.5" x14ac:dyDescent="0.2">
      <c r="A26" s="85" t="s">
        <v>501</v>
      </c>
      <c r="B26" s="17" t="s">
        <v>455</v>
      </c>
      <c r="C26" s="314"/>
      <c r="D26" s="363" t="s">
        <v>2392</v>
      </c>
    </row>
    <row r="27" spans="1:4" ht="25.5" x14ac:dyDescent="0.2">
      <c r="A27" s="85" t="s">
        <v>657</v>
      </c>
      <c r="B27" s="17" t="s">
        <v>554</v>
      </c>
      <c r="C27" s="17"/>
      <c r="D27" s="66" t="s">
        <v>2382</v>
      </c>
    </row>
    <row r="29" spans="1:4" ht="25.5" x14ac:dyDescent="0.2">
      <c r="A29" s="32" t="s">
        <v>1823</v>
      </c>
    </row>
  </sheetData>
  <mergeCells count="2">
    <mergeCell ref="D7:D8"/>
    <mergeCell ref="D16:D20"/>
  </mergeCells>
  <hyperlinks>
    <hyperlink ref="B11" location="Таблица_3.1" display="Таблица_3.1"/>
    <hyperlink ref="B13" location="Таблица_3.2" display="Таблица_3.2"/>
    <hyperlink ref="B15" location="Таблица_3.3" display="Таблица_3.3"/>
    <hyperlink ref="B17" location="Таблица_3.4" display="Таблица_3.4"/>
    <hyperlink ref="B19" location="Таблица_3.5" display="Таблица_3.5"/>
    <hyperlink ref="B20" location="Таблица_3.6" display="Таблица_3.6"/>
    <hyperlink ref="B21" location="Таблица_3.7" display="Таблица_3.7"/>
    <hyperlink ref="B26" location="Таблица_3.8" display="Таблица_3.8"/>
    <hyperlink ref="B4" location="'4.2 ПАО «Т Плюс»'!A1" display="Таблица 4.2"/>
    <hyperlink ref="B27" location="'4.25'!A1" display="Таблица 4.25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49"/>
  <sheetViews>
    <sheetView zoomScale="70" zoomScaleNormal="70" workbookViewId="0">
      <pane xSplit="2" ySplit="5" topLeftCell="F6" activePane="bottomRight" state="frozen"/>
      <selection pane="topRight" activeCell="C1" sqref="C1"/>
      <selection pane="bottomLeft" activeCell="A6" sqref="A6"/>
      <selection pane="bottomRight" activeCell="J10" sqref="J10:O10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7.28515625" style="116" customWidth="1"/>
    <col min="6" max="6" width="85.710937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5" width="12.42578125" style="116" customWidth="1"/>
    <col min="16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1829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78" t="s">
        <v>494</v>
      </c>
      <c r="H4" s="178" t="s">
        <v>495</v>
      </c>
      <c r="I4" s="178" t="s">
        <v>494</v>
      </c>
      <c r="J4" s="178" t="s">
        <v>495</v>
      </c>
      <c r="K4" s="178">
        <v>2020</v>
      </c>
      <c r="L4" s="178">
        <v>2021</v>
      </c>
      <c r="M4" s="414"/>
      <c r="N4" s="414"/>
      <c r="O4" s="178">
        <v>2020</v>
      </c>
      <c r="P4" s="17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ht="25.5" x14ac:dyDescent="0.25">
      <c r="A6" s="178">
        <v>1</v>
      </c>
      <c r="B6" s="178" t="s">
        <v>907</v>
      </c>
      <c r="C6" s="183">
        <v>4</v>
      </c>
      <c r="D6" s="209" t="s">
        <v>1002</v>
      </c>
      <c r="E6" s="203" t="s">
        <v>1349</v>
      </c>
      <c r="F6" s="230" t="s">
        <v>813</v>
      </c>
      <c r="G6" s="231">
        <v>2021</v>
      </c>
      <c r="H6" s="231">
        <v>2022</v>
      </c>
      <c r="I6" s="231"/>
      <c r="J6" s="231"/>
      <c r="K6" s="232"/>
      <c r="L6" s="232"/>
      <c r="M6" s="232"/>
      <c r="N6" s="233">
        <v>8811.853728400798</v>
      </c>
      <c r="O6" s="233"/>
      <c r="P6" s="118"/>
      <c r="Q6" s="178"/>
    </row>
    <row r="7" spans="1:20" ht="25.5" x14ac:dyDescent="0.25">
      <c r="A7" s="178">
        <v>2</v>
      </c>
      <c r="B7" s="204" t="s">
        <v>908</v>
      </c>
      <c r="C7" s="204">
        <v>4</v>
      </c>
      <c r="D7" s="209" t="s">
        <v>1002</v>
      </c>
      <c r="E7" s="81" t="s">
        <v>1349</v>
      </c>
      <c r="F7" s="230" t="s">
        <v>814</v>
      </c>
      <c r="G7" s="231">
        <v>2021</v>
      </c>
      <c r="H7" s="231">
        <v>2021</v>
      </c>
      <c r="I7" s="231"/>
      <c r="J7" s="231"/>
      <c r="K7" s="232"/>
      <c r="L7" s="232"/>
      <c r="M7" s="232"/>
      <c r="N7" s="233">
        <v>1334.8496699999998</v>
      </c>
      <c r="O7" s="233"/>
      <c r="P7" s="118"/>
      <c r="Q7" s="178"/>
    </row>
    <row r="8" spans="1:20" ht="25.5" x14ac:dyDescent="0.25">
      <c r="A8" s="178">
        <v>3</v>
      </c>
      <c r="B8" s="204" t="s">
        <v>909</v>
      </c>
      <c r="C8" s="204">
        <v>4</v>
      </c>
      <c r="D8" s="209" t="s">
        <v>1002</v>
      </c>
      <c r="E8" s="81" t="s">
        <v>1348</v>
      </c>
      <c r="F8" s="230" t="s">
        <v>815</v>
      </c>
      <c r="G8" s="231">
        <v>2021</v>
      </c>
      <c r="H8" s="231">
        <v>2022</v>
      </c>
      <c r="I8" s="231"/>
      <c r="J8" s="231"/>
      <c r="K8" s="232"/>
      <c r="L8" s="232"/>
      <c r="M8" s="232"/>
      <c r="N8" s="233">
        <v>18358.028600835001</v>
      </c>
      <c r="O8" s="233"/>
      <c r="P8" s="118"/>
      <c r="Q8" s="178"/>
    </row>
    <row r="9" spans="1:20" ht="25.5" x14ac:dyDescent="0.25">
      <c r="A9" s="178">
        <v>4</v>
      </c>
      <c r="B9" s="204" t="s">
        <v>910</v>
      </c>
      <c r="C9" s="204">
        <v>4</v>
      </c>
      <c r="D9" s="209" t="s">
        <v>1002</v>
      </c>
      <c r="E9" s="81" t="s">
        <v>1348</v>
      </c>
      <c r="F9" s="230" t="s">
        <v>816</v>
      </c>
      <c r="G9" s="231">
        <v>2021</v>
      </c>
      <c r="H9" s="231">
        <v>2021</v>
      </c>
      <c r="I9" s="231"/>
      <c r="J9" s="231"/>
      <c r="K9" s="232"/>
      <c r="L9" s="232"/>
      <c r="M9" s="232"/>
      <c r="N9" s="233">
        <v>6356.4269999999997</v>
      </c>
      <c r="O9" s="233"/>
      <c r="P9" s="118"/>
      <c r="Q9" s="178"/>
    </row>
    <row r="10" spans="1:20" ht="25.5" x14ac:dyDescent="0.25">
      <c r="A10" s="178">
        <v>5</v>
      </c>
      <c r="B10" s="204" t="s">
        <v>911</v>
      </c>
      <c r="C10" s="204">
        <v>4</v>
      </c>
      <c r="D10" s="209" t="s">
        <v>1002</v>
      </c>
      <c r="E10" s="81" t="s">
        <v>1349</v>
      </c>
      <c r="F10" s="230" t="s">
        <v>817</v>
      </c>
      <c r="G10" s="231">
        <v>2021</v>
      </c>
      <c r="H10" s="231">
        <v>2022</v>
      </c>
      <c r="I10" s="231"/>
      <c r="J10" s="231"/>
      <c r="K10" s="232"/>
      <c r="L10" s="232"/>
      <c r="M10" s="232"/>
      <c r="N10" s="233">
        <v>2536.7457702971997</v>
      </c>
      <c r="O10" s="233"/>
      <c r="P10" s="118"/>
      <c r="Q10" s="178"/>
    </row>
    <row r="11" spans="1:20" ht="25.5" x14ac:dyDescent="0.25">
      <c r="A11" s="178">
        <v>6</v>
      </c>
      <c r="B11" s="204" t="s">
        <v>912</v>
      </c>
      <c r="C11" s="204">
        <v>4</v>
      </c>
      <c r="D11" s="209" t="s">
        <v>1002</v>
      </c>
      <c r="E11" s="81" t="s">
        <v>1349</v>
      </c>
      <c r="F11" s="230" t="s">
        <v>818</v>
      </c>
      <c r="G11" s="231">
        <v>2021</v>
      </c>
      <c r="H11" s="231">
        <v>2021</v>
      </c>
      <c r="I11" s="231"/>
      <c r="J11" s="231"/>
      <c r="K11" s="232"/>
      <c r="L11" s="232"/>
      <c r="M11" s="232"/>
      <c r="N11" s="233">
        <v>2987.5206899999998</v>
      </c>
      <c r="O11" s="233"/>
      <c r="P11" s="118"/>
      <c r="Q11" s="178"/>
    </row>
    <row r="12" spans="1:20" ht="25.5" x14ac:dyDescent="0.25">
      <c r="A12" s="178">
        <v>7</v>
      </c>
      <c r="B12" s="204" t="s">
        <v>913</v>
      </c>
      <c r="C12" s="204">
        <v>4</v>
      </c>
      <c r="D12" s="209" t="s">
        <v>1002</v>
      </c>
      <c r="E12" s="81" t="s">
        <v>1348</v>
      </c>
      <c r="F12" s="230" t="s">
        <v>819</v>
      </c>
      <c r="G12" s="231">
        <v>2021</v>
      </c>
      <c r="H12" s="231">
        <v>2021</v>
      </c>
      <c r="I12" s="231"/>
      <c r="J12" s="231"/>
      <c r="K12" s="232"/>
      <c r="L12" s="232"/>
      <c r="M12" s="232"/>
      <c r="N12" s="233">
        <v>635.64269999999999</v>
      </c>
      <c r="O12" s="233"/>
      <c r="P12" s="118"/>
      <c r="Q12" s="178"/>
    </row>
    <row r="13" spans="1:20" ht="25.5" x14ac:dyDescent="0.25">
      <c r="A13" s="178">
        <v>8</v>
      </c>
      <c r="B13" s="204" t="s">
        <v>914</v>
      </c>
      <c r="C13" s="204">
        <v>4</v>
      </c>
      <c r="D13" s="209" t="s">
        <v>1002</v>
      </c>
      <c r="E13" s="81" t="s">
        <v>1348</v>
      </c>
      <c r="F13" s="230" t="s">
        <v>820</v>
      </c>
      <c r="G13" s="231">
        <v>2021</v>
      </c>
      <c r="H13" s="231">
        <v>2021</v>
      </c>
      <c r="I13" s="231"/>
      <c r="J13" s="231"/>
      <c r="K13" s="232"/>
      <c r="L13" s="232"/>
      <c r="M13" s="232"/>
      <c r="N13" s="233">
        <v>2034.0566399999998</v>
      </c>
      <c r="O13" s="233"/>
      <c r="P13" s="118"/>
      <c r="Q13" s="178"/>
    </row>
    <row r="14" spans="1:20" ht="25.5" x14ac:dyDescent="0.25">
      <c r="A14" s="178">
        <v>9</v>
      </c>
      <c r="B14" s="204" t="s">
        <v>915</v>
      </c>
      <c r="C14" s="204">
        <v>4</v>
      </c>
      <c r="D14" s="209" t="s">
        <v>1002</v>
      </c>
      <c r="E14" s="81" t="s">
        <v>1349</v>
      </c>
      <c r="F14" s="230" t="s">
        <v>821</v>
      </c>
      <c r="G14" s="231">
        <v>2021</v>
      </c>
      <c r="H14" s="231">
        <v>2021</v>
      </c>
      <c r="I14" s="231"/>
      <c r="J14" s="231"/>
      <c r="K14" s="232"/>
      <c r="L14" s="232"/>
      <c r="M14" s="232"/>
      <c r="N14" s="233">
        <v>63.564269999999993</v>
      </c>
      <c r="O14" s="233"/>
      <c r="P14" s="118"/>
      <c r="Q14" s="178"/>
    </row>
    <row r="15" spans="1:20" ht="25.5" x14ac:dyDescent="0.25">
      <c r="A15" s="178">
        <v>10</v>
      </c>
      <c r="B15" s="204" t="s">
        <v>916</v>
      </c>
      <c r="C15" s="204">
        <v>4</v>
      </c>
      <c r="D15" s="209" t="s">
        <v>1002</v>
      </c>
      <c r="E15" s="81" t="s">
        <v>1348</v>
      </c>
      <c r="F15" s="230" t="s">
        <v>822</v>
      </c>
      <c r="G15" s="231">
        <v>2021</v>
      </c>
      <c r="H15" s="231">
        <v>2021</v>
      </c>
      <c r="I15" s="231"/>
      <c r="J15" s="231"/>
      <c r="K15" s="232"/>
      <c r="L15" s="232"/>
      <c r="M15" s="232"/>
      <c r="N15" s="233">
        <v>57207.842999999993</v>
      </c>
      <c r="O15" s="233"/>
      <c r="P15" s="118"/>
      <c r="Q15" s="178"/>
    </row>
    <row r="16" spans="1:20" ht="25.5" x14ac:dyDescent="0.25">
      <c r="A16" s="178">
        <v>11</v>
      </c>
      <c r="B16" s="204" t="s">
        <v>917</v>
      </c>
      <c r="C16" s="204">
        <v>4</v>
      </c>
      <c r="D16" s="209" t="s">
        <v>1002</v>
      </c>
      <c r="E16" s="81" t="s">
        <v>1349</v>
      </c>
      <c r="F16" s="230" t="s">
        <v>823</v>
      </c>
      <c r="G16" s="231">
        <v>2023</v>
      </c>
      <c r="H16" s="231">
        <v>2024</v>
      </c>
      <c r="I16" s="231"/>
      <c r="J16" s="231"/>
      <c r="K16" s="232"/>
      <c r="L16" s="232"/>
      <c r="M16" s="232"/>
      <c r="N16" s="233">
        <v>2208.6696279807102</v>
      </c>
      <c r="O16" s="233"/>
      <c r="P16" s="118"/>
      <c r="Q16" s="178"/>
    </row>
    <row r="17" spans="1:17" ht="25.5" x14ac:dyDescent="0.25">
      <c r="A17" s="178">
        <v>12</v>
      </c>
      <c r="B17" s="204" t="s">
        <v>918</v>
      </c>
      <c r="C17" s="204">
        <v>4</v>
      </c>
      <c r="D17" s="209" t="s">
        <v>1002</v>
      </c>
      <c r="E17" s="81" t="s">
        <v>1349</v>
      </c>
      <c r="F17" s="230" t="s">
        <v>824</v>
      </c>
      <c r="G17" s="231">
        <v>2023</v>
      </c>
      <c r="H17" s="231">
        <v>2024</v>
      </c>
      <c r="I17" s="231"/>
      <c r="J17" s="231"/>
      <c r="K17" s="232"/>
      <c r="L17" s="232"/>
      <c r="M17" s="232"/>
      <c r="N17" s="233">
        <v>19215.425763432177</v>
      </c>
      <c r="O17" s="233"/>
      <c r="P17" s="118"/>
      <c r="Q17" s="178"/>
    </row>
    <row r="18" spans="1:17" ht="25.5" x14ac:dyDescent="0.25">
      <c r="A18" s="178">
        <v>13</v>
      </c>
      <c r="B18" s="204" t="s">
        <v>919</v>
      </c>
      <c r="C18" s="204">
        <v>4</v>
      </c>
      <c r="D18" s="209" t="s">
        <v>1002</v>
      </c>
      <c r="E18" s="81" t="s">
        <v>1349</v>
      </c>
      <c r="F18" s="230" t="s">
        <v>825</v>
      </c>
      <c r="G18" s="231">
        <v>2023</v>
      </c>
      <c r="H18" s="231">
        <v>2024</v>
      </c>
      <c r="I18" s="231"/>
      <c r="J18" s="231"/>
      <c r="K18" s="232"/>
      <c r="L18" s="232"/>
      <c r="M18" s="232"/>
      <c r="N18" s="233">
        <v>15166.198112134212</v>
      </c>
      <c r="O18" s="233"/>
      <c r="P18" s="118"/>
      <c r="Q18" s="178"/>
    </row>
    <row r="19" spans="1:17" ht="25.5" x14ac:dyDescent="0.25">
      <c r="A19" s="178">
        <v>14</v>
      </c>
      <c r="B19" s="204" t="s">
        <v>920</v>
      </c>
      <c r="C19" s="204">
        <v>4</v>
      </c>
      <c r="D19" s="209" t="s">
        <v>1002</v>
      </c>
      <c r="E19" s="81" t="s">
        <v>1348</v>
      </c>
      <c r="F19" s="230" t="s">
        <v>826</v>
      </c>
      <c r="G19" s="231">
        <v>2023</v>
      </c>
      <c r="H19" s="231">
        <v>2024</v>
      </c>
      <c r="I19" s="231"/>
      <c r="J19" s="231"/>
      <c r="K19" s="232"/>
      <c r="L19" s="232"/>
      <c r="M19" s="232"/>
      <c r="N19" s="233">
        <v>441.733925596142</v>
      </c>
      <c r="O19" s="233"/>
      <c r="P19" s="118"/>
      <c r="Q19" s="178"/>
    </row>
    <row r="20" spans="1:17" ht="25.5" x14ac:dyDescent="0.25">
      <c r="A20" s="178">
        <v>15</v>
      </c>
      <c r="B20" s="204" t="s">
        <v>921</v>
      </c>
      <c r="C20" s="204">
        <v>4</v>
      </c>
      <c r="D20" s="209" t="s">
        <v>1002</v>
      </c>
      <c r="E20" s="81" t="s">
        <v>1349</v>
      </c>
      <c r="F20" s="230" t="s">
        <v>827</v>
      </c>
      <c r="G20" s="231">
        <v>2025</v>
      </c>
      <c r="H20" s="231">
        <v>2026</v>
      </c>
      <c r="I20" s="231"/>
      <c r="J20" s="231"/>
      <c r="K20" s="232"/>
      <c r="L20" s="232"/>
      <c r="M20" s="232"/>
      <c r="N20" s="233">
        <v>965.13701030906304</v>
      </c>
      <c r="O20" s="233"/>
      <c r="P20" s="118"/>
      <c r="Q20" s="178"/>
    </row>
    <row r="21" spans="1:17" ht="25.5" x14ac:dyDescent="0.25">
      <c r="A21" s="178">
        <v>16</v>
      </c>
      <c r="B21" s="204" t="s">
        <v>922</v>
      </c>
      <c r="C21" s="204">
        <v>4</v>
      </c>
      <c r="D21" s="209" t="s">
        <v>1002</v>
      </c>
      <c r="E21" s="81" t="s">
        <v>1349</v>
      </c>
      <c r="F21" s="230" t="s">
        <v>828</v>
      </c>
      <c r="G21" s="231">
        <v>2025</v>
      </c>
      <c r="H21" s="231">
        <v>2026</v>
      </c>
      <c r="I21" s="231"/>
      <c r="J21" s="231"/>
      <c r="K21" s="232"/>
      <c r="L21" s="232"/>
      <c r="M21" s="232"/>
      <c r="N21" s="233">
        <v>80.428084192421935</v>
      </c>
      <c r="O21" s="233"/>
      <c r="P21" s="118"/>
      <c r="Q21" s="178"/>
    </row>
    <row r="22" spans="1:17" ht="25.5" x14ac:dyDescent="0.25">
      <c r="A22" s="178">
        <v>17</v>
      </c>
      <c r="B22" s="204" t="s">
        <v>923</v>
      </c>
      <c r="C22" s="204">
        <v>4</v>
      </c>
      <c r="D22" s="209" t="s">
        <v>1002</v>
      </c>
      <c r="E22" s="81" t="s">
        <v>1349</v>
      </c>
      <c r="F22" s="230" t="s">
        <v>829</v>
      </c>
      <c r="G22" s="231">
        <v>2025</v>
      </c>
      <c r="H22" s="231">
        <v>2026</v>
      </c>
      <c r="I22" s="231"/>
      <c r="J22" s="231"/>
      <c r="K22" s="232"/>
      <c r="L22" s="232"/>
      <c r="M22" s="232"/>
      <c r="N22" s="233">
        <v>21152.586142606964</v>
      </c>
      <c r="O22" s="233"/>
      <c r="P22" s="118"/>
      <c r="Q22" s="178"/>
    </row>
    <row r="23" spans="1:17" ht="25.5" x14ac:dyDescent="0.25">
      <c r="A23" s="178">
        <v>18</v>
      </c>
      <c r="B23" s="204" t="s">
        <v>924</v>
      </c>
      <c r="C23" s="204">
        <v>4</v>
      </c>
      <c r="D23" s="209" t="s">
        <v>1002</v>
      </c>
      <c r="E23" s="81" t="s">
        <v>1349</v>
      </c>
      <c r="F23" s="230" t="s">
        <v>830</v>
      </c>
      <c r="G23" s="231">
        <v>2025</v>
      </c>
      <c r="H23" s="231">
        <v>2026</v>
      </c>
      <c r="I23" s="231"/>
      <c r="J23" s="231"/>
      <c r="K23" s="232"/>
      <c r="L23" s="232"/>
      <c r="M23" s="232"/>
      <c r="N23" s="233">
        <v>2171.5582731953923</v>
      </c>
      <c r="O23" s="233"/>
      <c r="P23" s="118"/>
      <c r="Q23" s="178"/>
    </row>
    <row r="24" spans="1:17" ht="25.5" x14ac:dyDescent="0.25">
      <c r="A24" s="178">
        <v>19</v>
      </c>
      <c r="B24" s="204" t="s">
        <v>925</v>
      </c>
      <c r="C24" s="204">
        <v>4</v>
      </c>
      <c r="D24" s="209" t="s">
        <v>1002</v>
      </c>
      <c r="E24" s="81" t="s">
        <v>1349</v>
      </c>
      <c r="F24" s="230" t="s">
        <v>831</v>
      </c>
      <c r="G24" s="231">
        <v>2025</v>
      </c>
      <c r="H24" s="231">
        <v>2026</v>
      </c>
      <c r="I24" s="231"/>
      <c r="J24" s="231"/>
      <c r="K24" s="232"/>
      <c r="L24" s="232"/>
      <c r="M24" s="232"/>
      <c r="N24" s="233">
        <v>80.428084192421935</v>
      </c>
      <c r="O24" s="233"/>
      <c r="P24" s="118"/>
      <c r="Q24" s="178"/>
    </row>
    <row r="25" spans="1:17" ht="25.5" x14ac:dyDescent="0.25">
      <c r="A25" s="178">
        <v>20</v>
      </c>
      <c r="B25" s="204" t="s">
        <v>926</v>
      </c>
      <c r="C25" s="204">
        <v>4</v>
      </c>
      <c r="D25" s="209" t="s">
        <v>1002</v>
      </c>
      <c r="E25" s="81" t="s">
        <v>1349</v>
      </c>
      <c r="F25" s="230" t="s">
        <v>832</v>
      </c>
      <c r="G25" s="231">
        <v>2025</v>
      </c>
      <c r="H25" s="231">
        <v>2026</v>
      </c>
      <c r="I25" s="231"/>
      <c r="J25" s="231"/>
      <c r="K25" s="232"/>
      <c r="L25" s="232"/>
      <c r="M25" s="232"/>
      <c r="N25" s="233">
        <v>3458.407620274143</v>
      </c>
      <c r="O25" s="233"/>
      <c r="P25" s="118"/>
      <c r="Q25" s="178"/>
    </row>
    <row r="26" spans="1:17" ht="25.5" x14ac:dyDescent="0.25">
      <c r="A26" s="178">
        <v>21</v>
      </c>
      <c r="B26" s="204" t="s">
        <v>927</v>
      </c>
      <c r="C26" s="204">
        <v>4</v>
      </c>
      <c r="D26" s="209" t="s">
        <v>1002</v>
      </c>
      <c r="E26" s="81" t="s">
        <v>1349</v>
      </c>
      <c r="F26" s="230" t="s">
        <v>833</v>
      </c>
      <c r="G26" s="231">
        <v>2025</v>
      </c>
      <c r="H26" s="231">
        <v>2026</v>
      </c>
      <c r="I26" s="231"/>
      <c r="J26" s="231"/>
      <c r="K26" s="232"/>
      <c r="L26" s="232"/>
      <c r="M26" s="232"/>
      <c r="N26" s="233">
        <v>6434.2467353937545</v>
      </c>
      <c r="O26" s="233"/>
      <c r="P26" s="118"/>
      <c r="Q26" s="178"/>
    </row>
    <row r="27" spans="1:17" ht="25.5" x14ac:dyDescent="0.25">
      <c r="A27" s="178">
        <v>22</v>
      </c>
      <c r="B27" s="204" t="s">
        <v>928</v>
      </c>
      <c r="C27" s="204">
        <v>4</v>
      </c>
      <c r="D27" s="209" t="s">
        <v>1002</v>
      </c>
      <c r="E27" s="81" t="s">
        <v>1349</v>
      </c>
      <c r="F27" s="230" t="s">
        <v>834</v>
      </c>
      <c r="G27" s="231">
        <v>2025</v>
      </c>
      <c r="H27" s="231">
        <v>2026</v>
      </c>
      <c r="I27" s="231"/>
      <c r="J27" s="231"/>
      <c r="K27" s="232"/>
      <c r="L27" s="232"/>
      <c r="M27" s="232"/>
      <c r="N27" s="233">
        <v>9088.3735137436761</v>
      </c>
      <c r="O27" s="233"/>
      <c r="P27" s="118"/>
      <c r="Q27" s="178"/>
    </row>
    <row r="28" spans="1:17" ht="25.5" x14ac:dyDescent="0.25">
      <c r="A28" s="178">
        <v>23</v>
      </c>
      <c r="B28" s="204" t="s">
        <v>929</v>
      </c>
      <c r="C28" s="204">
        <v>4</v>
      </c>
      <c r="D28" s="209" t="s">
        <v>1002</v>
      </c>
      <c r="E28" s="81" t="s">
        <v>1349</v>
      </c>
      <c r="F28" s="230" t="s">
        <v>835</v>
      </c>
      <c r="G28" s="231">
        <v>2025</v>
      </c>
      <c r="H28" s="231">
        <v>2026</v>
      </c>
      <c r="I28" s="231"/>
      <c r="J28" s="231"/>
      <c r="K28" s="232"/>
      <c r="L28" s="232"/>
      <c r="M28" s="232"/>
      <c r="N28" s="233">
        <v>1930.2740206181261</v>
      </c>
      <c r="O28" s="233"/>
      <c r="P28" s="118"/>
      <c r="Q28" s="178"/>
    </row>
    <row r="29" spans="1:17" ht="25.5" x14ac:dyDescent="0.25">
      <c r="A29" s="178">
        <v>24</v>
      </c>
      <c r="B29" s="204" t="s">
        <v>930</v>
      </c>
      <c r="C29" s="204">
        <v>4</v>
      </c>
      <c r="D29" s="209" t="s">
        <v>1002</v>
      </c>
      <c r="E29" s="81" t="s">
        <v>1349</v>
      </c>
      <c r="F29" s="230" t="s">
        <v>836</v>
      </c>
      <c r="G29" s="231">
        <v>2025</v>
      </c>
      <c r="H29" s="231">
        <v>2026</v>
      </c>
      <c r="I29" s="231"/>
      <c r="J29" s="231"/>
      <c r="K29" s="232"/>
      <c r="L29" s="232"/>
      <c r="M29" s="232"/>
      <c r="N29" s="233">
        <v>2412.8425257726576</v>
      </c>
      <c r="O29" s="233"/>
      <c r="P29" s="118"/>
      <c r="Q29" s="178"/>
    </row>
    <row r="30" spans="1:17" ht="25.5" x14ac:dyDescent="0.25">
      <c r="A30" s="178">
        <v>25</v>
      </c>
      <c r="B30" s="204" t="s">
        <v>931</v>
      </c>
      <c r="C30" s="204">
        <v>4</v>
      </c>
      <c r="D30" s="209" t="s">
        <v>1002</v>
      </c>
      <c r="E30" s="81" t="s">
        <v>1349</v>
      </c>
      <c r="F30" s="230" t="s">
        <v>837</v>
      </c>
      <c r="G30" s="231">
        <v>2025</v>
      </c>
      <c r="H30" s="231">
        <v>2026</v>
      </c>
      <c r="I30" s="231"/>
      <c r="J30" s="231"/>
      <c r="K30" s="232"/>
      <c r="L30" s="232"/>
      <c r="M30" s="232"/>
      <c r="N30" s="233">
        <v>1528.1335996560165</v>
      </c>
      <c r="O30" s="233"/>
      <c r="P30" s="118"/>
      <c r="Q30" s="178"/>
    </row>
    <row r="31" spans="1:17" ht="25.5" x14ac:dyDescent="0.25">
      <c r="A31" s="178">
        <v>26</v>
      </c>
      <c r="B31" s="204" t="s">
        <v>932</v>
      </c>
      <c r="C31" s="204">
        <v>4</v>
      </c>
      <c r="D31" s="209" t="s">
        <v>1002</v>
      </c>
      <c r="E31" s="81" t="s">
        <v>1349</v>
      </c>
      <c r="F31" s="230" t="s">
        <v>838</v>
      </c>
      <c r="G31" s="231">
        <v>2025</v>
      </c>
      <c r="H31" s="231">
        <v>2026</v>
      </c>
      <c r="I31" s="231"/>
      <c r="J31" s="231"/>
      <c r="K31" s="232"/>
      <c r="L31" s="232"/>
      <c r="M31" s="232"/>
      <c r="N31" s="233">
        <v>1769.4178522332825</v>
      </c>
      <c r="O31" s="233"/>
      <c r="P31" s="118"/>
      <c r="Q31" s="178"/>
    </row>
    <row r="32" spans="1:17" ht="25.5" x14ac:dyDescent="0.25">
      <c r="A32" s="178">
        <v>27</v>
      </c>
      <c r="B32" s="204" t="s">
        <v>933</v>
      </c>
      <c r="C32" s="204">
        <v>4</v>
      </c>
      <c r="D32" s="209" t="s">
        <v>1002</v>
      </c>
      <c r="E32" s="81" t="s">
        <v>1349</v>
      </c>
      <c r="F32" s="230" t="s">
        <v>839</v>
      </c>
      <c r="G32" s="231">
        <v>2025</v>
      </c>
      <c r="H32" s="231">
        <v>2026</v>
      </c>
      <c r="I32" s="231"/>
      <c r="J32" s="231"/>
      <c r="K32" s="232"/>
      <c r="L32" s="232"/>
      <c r="M32" s="232"/>
      <c r="N32" s="233">
        <v>804.28084192421932</v>
      </c>
      <c r="O32" s="233"/>
      <c r="P32" s="118"/>
      <c r="Q32" s="178"/>
    </row>
    <row r="33" spans="1:17" ht="25.5" x14ac:dyDescent="0.25">
      <c r="A33" s="185">
        <v>28</v>
      </c>
      <c r="B33" s="204" t="s">
        <v>934</v>
      </c>
      <c r="C33" s="204">
        <v>4</v>
      </c>
      <c r="D33" s="209" t="s">
        <v>1002</v>
      </c>
      <c r="E33" s="81" t="s">
        <v>1349</v>
      </c>
      <c r="F33" s="230" t="s">
        <v>840</v>
      </c>
      <c r="G33" s="231">
        <v>2025</v>
      </c>
      <c r="H33" s="231">
        <v>2026</v>
      </c>
      <c r="I33" s="231"/>
      <c r="J33" s="231"/>
      <c r="K33" s="232"/>
      <c r="L33" s="232"/>
      <c r="M33" s="232"/>
      <c r="N33" s="233">
        <v>1528.1335996560165</v>
      </c>
      <c r="O33" s="233"/>
      <c r="P33" s="118"/>
      <c r="Q33" s="185"/>
    </row>
    <row r="34" spans="1:17" ht="25.5" x14ac:dyDescent="0.25">
      <c r="A34" s="185">
        <v>29</v>
      </c>
      <c r="B34" s="204" t="s">
        <v>935</v>
      </c>
      <c r="C34" s="204">
        <v>4</v>
      </c>
      <c r="D34" s="209" t="s">
        <v>1002</v>
      </c>
      <c r="E34" s="81" t="s">
        <v>1349</v>
      </c>
      <c r="F34" s="230" t="s">
        <v>841</v>
      </c>
      <c r="G34" s="231">
        <v>2025</v>
      </c>
      <c r="H34" s="231">
        <v>2026</v>
      </c>
      <c r="I34" s="231"/>
      <c r="J34" s="231"/>
      <c r="K34" s="232"/>
      <c r="L34" s="232"/>
      <c r="M34" s="232"/>
      <c r="N34" s="233">
        <v>5308.2535566998486</v>
      </c>
      <c r="O34" s="233"/>
      <c r="P34" s="118"/>
      <c r="Q34" s="185"/>
    </row>
    <row r="35" spans="1:17" ht="25.5" x14ac:dyDescent="0.25">
      <c r="A35" s="185">
        <v>30</v>
      </c>
      <c r="B35" s="204" t="s">
        <v>936</v>
      </c>
      <c r="C35" s="204">
        <v>4</v>
      </c>
      <c r="D35" s="209" t="s">
        <v>1002</v>
      </c>
      <c r="E35" s="81" t="s">
        <v>1349</v>
      </c>
      <c r="F35" s="230" t="s">
        <v>842</v>
      </c>
      <c r="G35" s="231">
        <v>2023</v>
      </c>
      <c r="H35" s="231">
        <v>2024</v>
      </c>
      <c r="I35" s="231"/>
      <c r="J35" s="231"/>
      <c r="K35" s="232"/>
      <c r="L35" s="232"/>
      <c r="M35" s="232"/>
      <c r="N35" s="233">
        <v>4417.3392559614203</v>
      </c>
      <c r="O35" s="233"/>
      <c r="P35" s="118"/>
      <c r="Q35" s="185"/>
    </row>
    <row r="36" spans="1:17" ht="25.5" x14ac:dyDescent="0.25">
      <c r="A36" s="185">
        <v>31</v>
      </c>
      <c r="B36" s="204" t="s">
        <v>937</v>
      </c>
      <c r="C36" s="204">
        <v>4</v>
      </c>
      <c r="D36" s="209" t="s">
        <v>1002</v>
      </c>
      <c r="E36" s="81" t="s">
        <v>1349</v>
      </c>
      <c r="F36" s="230" t="s">
        <v>843</v>
      </c>
      <c r="G36" s="231">
        <v>2023</v>
      </c>
      <c r="H36" s="231">
        <v>2024</v>
      </c>
      <c r="I36" s="231"/>
      <c r="J36" s="231"/>
      <c r="K36" s="232"/>
      <c r="L36" s="232"/>
      <c r="M36" s="232"/>
      <c r="N36" s="233">
        <v>14724.464186538069</v>
      </c>
      <c r="O36" s="233"/>
      <c r="P36" s="118"/>
      <c r="Q36" s="185"/>
    </row>
    <row r="37" spans="1:17" ht="25.5" x14ac:dyDescent="0.25">
      <c r="A37" s="185">
        <v>32</v>
      </c>
      <c r="B37" s="204" t="s">
        <v>938</v>
      </c>
      <c r="C37" s="204">
        <v>4</v>
      </c>
      <c r="D37" s="209" t="s">
        <v>1002</v>
      </c>
      <c r="E37" s="81" t="s">
        <v>1349</v>
      </c>
      <c r="F37" s="230" t="s">
        <v>844</v>
      </c>
      <c r="G37" s="231">
        <v>2023</v>
      </c>
      <c r="H37" s="231">
        <v>2024</v>
      </c>
      <c r="I37" s="231"/>
      <c r="J37" s="231"/>
      <c r="K37" s="232"/>
      <c r="L37" s="232"/>
      <c r="M37" s="232"/>
      <c r="N37" s="233">
        <v>6552.3865630094397</v>
      </c>
      <c r="O37" s="233"/>
      <c r="P37" s="118"/>
      <c r="Q37" s="185"/>
    </row>
    <row r="38" spans="1:17" ht="25.5" x14ac:dyDescent="0.25">
      <c r="A38" s="185">
        <v>33</v>
      </c>
      <c r="B38" s="204" t="s">
        <v>939</v>
      </c>
      <c r="C38" s="204">
        <v>4</v>
      </c>
      <c r="D38" s="209" t="s">
        <v>1002</v>
      </c>
      <c r="E38" s="81" t="s">
        <v>1349</v>
      </c>
      <c r="F38" s="230" t="s">
        <v>845</v>
      </c>
      <c r="G38" s="231">
        <v>2023</v>
      </c>
      <c r="H38" s="231">
        <v>2024</v>
      </c>
      <c r="I38" s="231"/>
      <c r="J38" s="231"/>
      <c r="K38" s="232"/>
      <c r="L38" s="232"/>
      <c r="M38" s="232"/>
      <c r="N38" s="233">
        <v>736.22320932690343</v>
      </c>
      <c r="O38" s="233"/>
      <c r="P38" s="118"/>
      <c r="Q38" s="185"/>
    </row>
    <row r="39" spans="1:17" ht="25.5" x14ac:dyDescent="0.25">
      <c r="A39" s="185">
        <v>34</v>
      </c>
      <c r="B39" s="204" t="s">
        <v>940</v>
      </c>
      <c r="C39" s="204">
        <v>4</v>
      </c>
      <c r="D39" s="209" t="s">
        <v>1002</v>
      </c>
      <c r="E39" s="81" t="s">
        <v>1349</v>
      </c>
      <c r="F39" s="230" t="s">
        <v>846</v>
      </c>
      <c r="G39" s="231">
        <v>2023</v>
      </c>
      <c r="H39" s="231">
        <v>2024</v>
      </c>
      <c r="I39" s="231"/>
      <c r="J39" s="231"/>
      <c r="K39" s="232"/>
      <c r="L39" s="232"/>
      <c r="M39" s="232"/>
      <c r="N39" s="233">
        <v>736.22320932690343</v>
      </c>
      <c r="O39" s="233"/>
      <c r="P39" s="118"/>
      <c r="Q39" s="185"/>
    </row>
    <row r="40" spans="1:17" ht="25.5" x14ac:dyDescent="0.25">
      <c r="A40" s="185">
        <v>35</v>
      </c>
      <c r="B40" s="204" t="s">
        <v>941</v>
      </c>
      <c r="C40" s="204">
        <v>4</v>
      </c>
      <c r="D40" s="209" t="s">
        <v>1002</v>
      </c>
      <c r="E40" s="81" t="s">
        <v>1348</v>
      </c>
      <c r="F40" s="230" t="s">
        <v>847</v>
      </c>
      <c r="G40" s="231">
        <v>2023</v>
      </c>
      <c r="H40" s="231">
        <v>2024</v>
      </c>
      <c r="I40" s="231"/>
      <c r="J40" s="231"/>
      <c r="K40" s="232"/>
      <c r="L40" s="232"/>
      <c r="M40" s="232"/>
      <c r="N40" s="233">
        <v>66260.088839421311</v>
      </c>
      <c r="O40" s="233"/>
      <c r="P40" s="118"/>
      <c r="Q40" s="185"/>
    </row>
    <row r="41" spans="1:17" ht="25.5" x14ac:dyDescent="0.25">
      <c r="A41" s="185">
        <v>36</v>
      </c>
      <c r="B41" s="204" t="s">
        <v>942</v>
      </c>
      <c r="C41" s="204">
        <v>4</v>
      </c>
      <c r="D41" s="209" t="s">
        <v>1002</v>
      </c>
      <c r="E41" s="81" t="s">
        <v>1348</v>
      </c>
      <c r="F41" s="230" t="s">
        <v>848</v>
      </c>
      <c r="G41" s="231">
        <v>2024</v>
      </c>
      <c r="H41" s="231">
        <v>2025</v>
      </c>
      <c r="I41" s="231"/>
      <c r="J41" s="231"/>
      <c r="K41" s="232"/>
      <c r="L41" s="232"/>
      <c r="M41" s="232"/>
      <c r="N41" s="233">
        <v>3469.1592562621081</v>
      </c>
      <c r="O41" s="233"/>
      <c r="P41" s="118"/>
      <c r="Q41" s="185"/>
    </row>
    <row r="42" spans="1:17" ht="25.5" x14ac:dyDescent="0.25">
      <c r="A42" s="185">
        <v>37</v>
      </c>
      <c r="B42" s="204" t="s">
        <v>943</v>
      </c>
      <c r="C42" s="204">
        <v>4</v>
      </c>
      <c r="D42" s="209" t="s">
        <v>1002</v>
      </c>
      <c r="E42" s="81" t="s">
        <v>1348</v>
      </c>
      <c r="F42" s="230" t="s">
        <v>849</v>
      </c>
      <c r="G42" s="231">
        <v>2025</v>
      </c>
      <c r="H42" s="231">
        <v>2026</v>
      </c>
      <c r="I42" s="231"/>
      <c r="J42" s="231"/>
      <c r="K42" s="232"/>
      <c r="L42" s="232"/>
      <c r="M42" s="232"/>
      <c r="N42" s="233">
        <v>80.428084192421935</v>
      </c>
      <c r="O42" s="233"/>
      <c r="P42" s="118"/>
      <c r="Q42" s="185"/>
    </row>
    <row r="43" spans="1:17" ht="25.5" x14ac:dyDescent="0.25">
      <c r="A43" s="185">
        <v>38</v>
      </c>
      <c r="B43" s="204" t="s">
        <v>944</v>
      </c>
      <c r="C43" s="204">
        <v>4</v>
      </c>
      <c r="D43" s="209" t="s">
        <v>1002</v>
      </c>
      <c r="E43" s="81" t="s">
        <v>1348</v>
      </c>
      <c r="F43" s="230" t="s">
        <v>850</v>
      </c>
      <c r="G43" s="231">
        <v>2025</v>
      </c>
      <c r="H43" s="231">
        <v>2026</v>
      </c>
      <c r="I43" s="231"/>
      <c r="J43" s="231"/>
      <c r="K43" s="232"/>
      <c r="L43" s="232"/>
      <c r="M43" s="232"/>
      <c r="N43" s="233">
        <v>402.14042096210966</v>
      </c>
      <c r="O43" s="233"/>
      <c r="P43" s="118"/>
      <c r="Q43" s="185"/>
    </row>
    <row r="44" spans="1:17" ht="38.25" x14ac:dyDescent="0.25">
      <c r="A44" s="185">
        <v>39</v>
      </c>
      <c r="B44" s="204" t="s">
        <v>945</v>
      </c>
      <c r="C44" s="204">
        <v>4</v>
      </c>
      <c r="D44" s="209" t="s">
        <v>1002</v>
      </c>
      <c r="E44" s="81" t="s">
        <v>1348</v>
      </c>
      <c r="F44" s="230" t="s">
        <v>851</v>
      </c>
      <c r="G44" s="231">
        <v>2023</v>
      </c>
      <c r="H44" s="231">
        <v>2024</v>
      </c>
      <c r="I44" s="231"/>
      <c r="J44" s="231"/>
      <c r="K44" s="232"/>
      <c r="L44" s="232"/>
      <c r="M44" s="232"/>
      <c r="N44" s="233">
        <v>23927.254303124362</v>
      </c>
      <c r="O44" s="233"/>
      <c r="P44" s="118"/>
      <c r="Q44" s="185"/>
    </row>
    <row r="45" spans="1:17" ht="25.5" x14ac:dyDescent="0.25">
      <c r="A45" s="185">
        <v>40</v>
      </c>
      <c r="B45" s="204" t="s">
        <v>946</v>
      </c>
      <c r="C45" s="204">
        <v>4</v>
      </c>
      <c r="D45" s="209" t="s">
        <v>1002</v>
      </c>
      <c r="E45" s="81" t="s">
        <v>1348</v>
      </c>
      <c r="F45" s="230" t="s">
        <v>852</v>
      </c>
      <c r="G45" s="231">
        <v>2023</v>
      </c>
      <c r="H45" s="231">
        <v>2024</v>
      </c>
      <c r="I45" s="231"/>
      <c r="J45" s="231"/>
      <c r="K45" s="232"/>
      <c r="L45" s="232"/>
      <c r="M45" s="232"/>
      <c r="N45" s="233">
        <v>23927.254303124362</v>
      </c>
      <c r="O45" s="233"/>
      <c r="P45" s="118"/>
      <c r="Q45" s="185"/>
    </row>
    <row r="46" spans="1:17" ht="25.5" x14ac:dyDescent="0.25">
      <c r="A46" s="185">
        <v>41</v>
      </c>
      <c r="B46" s="204" t="s">
        <v>947</v>
      </c>
      <c r="C46" s="204">
        <v>4</v>
      </c>
      <c r="D46" s="209" t="s">
        <v>1002</v>
      </c>
      <c r="E46" s="81" t="s">
        <v>1349</v>
      </c>
      <c r="F46" s="230" t="s">
        <v>853</v>
      </c>
      <c r="G46" s="231">
        <v>2023</v>
      </c>
      <c r="H46" s="231">
        <v>2024</v>
      </c>
      <c r="I46" s="231"/>
      <c r="J46" s="231"/>
      <c r="K46" s="232"/>
      <c r="L46" s="232"/>
      <c r="M46" s="232"/>
      <c r="N46" s="233">
        <v>4859.0731815575637</v>
      </c>
      <c r="O46" s="233"/>
      <c r="P46" s="118"/>
      <c r="Q46" s="185"/>
    </row>
    <row r="47" spans="1:17" ht="38.25" x14ac:dyDescent="0.25">
      <c r="A47" s="185">
        <v>42</v>
      </c>
      <c r="B47" s="204" t="s">
        <v>948</v>
      </c>
      <c r="C47" s="204">
        <v>4</v>
      </c>
      <c r="D47" s="209" t="s">
        <v>1002</v>
      </c>
      <c r="E47" s="81" t="s">
        <v>1349</v>
      </c>
      <c r="F47" s="230" t="s">
        <v>854</v>
      </c>
      <c r="G47" s="231">
        <v>2023</v>
      </c>
      <c r="H47" s="231">
        <v>2024</v>
      </c>
      <c r="I47" s="231"/>
      <c r="J47" s="231"/>
      <c r="K47" s="232"/>
      <c r="L47" s="232"/>
      <c r="M47" s="232"/>
      <c r="N47" s="233">
        <v>14429.974902807307</v>
      </c>
      <c r="O47" s="233"/>
      <c r="P47" s="118"/>
      <c r="Q47" s="185"/>
    </row>
    <row r="48" spans="1:17" ht="25.5" x14ac:dyDescent="0.25">
      <c r="A48" s="185">
        <v>43</v>
      </c>
      <c r="B48" s="204" t="s">
        <v>949</v>
      </c>
      <c r="C48" s="204">
        <v>4</v>
      </c>
      <c r="D48" s="209" t="s">
        <v>1002</v>
      </c>
      <c r="E48" s="81" t="s">
        <v>1349</v>
      </c>
      <c r="F48" s="230" t="s">
        <v>855</v>
      </c>
      <c r="G48" s="231">
        <v>2023</v>
      </c>
      <c r="H48" s="231">
        <v>2024</v>
      </c>
      <c r="I48" s="231"/>
      <c r="J48" s="231"/>
      <c r="K48" s="232"/>
      <c r="L48" s="232"/>
      <c r="M48" s="232"/>
      <c r="N48" s="233">
        <v>9939.0133259131981</v>
      </c>
      <c r="O48" s="233"/>
      <c r="P48" s="118"/>
      <c r="Q48" s="185"/>
    </row>
    <row r="49" spans="1:17" ht="25.5" x14ac:dyDescent="0.25">
      <c r="A49" s="185">
        <v>44</v>
      </c>
      <c r="B49" s="204" t="s">
        <v>950</v>
      </c>
      <c r="C49" s="204">
        <v>4</v>
      </c>
      <c r="D49" s="209" t="s">
        <v>1002</v>
      </c>
      <c r="E49" s="81" t="s">
        <v>1349</v>
      </c>
      <c r="F49" s="230" t="s">
        <v>856</v>
      </c>
      <c r="G49" s="231">
        <v>2023</v>
      </c>
      <c r="H49" s="231">
        <v>2024</v>
      </c>
      <c r="I49" s="231"/>
      <c r="J49" s="231"/>
      <c r="K49" s="232"/>
      <c r="L49" s="232"/>
      <c r="M49" s="232"/>
      <c r="N49" s="233">
        <v>3901.983009432588</v>
      </c>
      <c r="O49" s="233"/>
      <c r="P49" s="118"/>
      <c r="Q49" s="185"/>
    </row>
    <row r="50" spans="1:17" ht="25.5" x14ac:dyDescent="0.25">
      <c r="A50" s="185">
        <v>45</v>
      </c>
      <c r="B50" s="204" t="s">
        <v>951</v>
      </c>
      <c r="C50" s="204">
        <v>4</v>
      </c>
      <c r="D50" s="209" t="s">
        <v>1002</v>
      </c>
      <c r="E50" s="81" t="s">
        <v>1349</v>
      </c>
      <c r="F50" s="230" t="s">
        <v>857</v>
      </c>
      <c r="G50" s="231">
        <v>2025</v>
      </c>
      <c r="H50" s="231">
        <v>2026</v>
      </c>
      <c r="I50" s="231"/>
      <c r="J50" s="231"/>
      <c r="K50" s="232"/>
      <c r="L50" s="232"/>
      <c r="M50" s="232"/>
      <c r="N50" s="233">
        <v>2654.1267783499243</v>
      </c>
      <c r="O50" s="233"/>
      <c r="P50" s="118"/>
      <c r="Q50" s="185"/>
    </row>
    <row r="51" spans="1:17" ht="25.5" x14ac:dyDescent="0.25">
      <c r="A51" s="185">
        <v>46</v>
      </c>
      <c r="B51" s="204" t="s">
        <v>952</v>
      </c>
      <c r="C51" s="204">
        <v>4</v>
      </c>
      <c r="D51" s="209" t="s">
        <v>1002</v>
      </c>
      <c r="E51" s="81" t="s">
        <v>1349</v>
      </c>
      <c r="F51" s="230" t="s">
        <v>858</v>
      </c>
      <c r="G51" s="231">
        <v>2024</v>
      </c>
      <c r="H51" s="231">
        <v>2025</v>
      </c>
      <c r="I51" s="231"/>
      <c r="J51" s="231"/>
      <c r="K51" s="232"/>
      <c r="L51" s="232"/>
      <c r="M51" s="232"/>
      <c r="N51" s="233">
        <v>33072.651576365432</v>
      </c>
      <c r="O51" s="233"/>
      <c r="P51" s="118"/>
      <c r="Q51" s="185"/>
    </row>
    <row r="52" spans="1:17" ht="38.25" x14ac:dyDescent="0.25">
      <c r="A52" s="185">
        <v>47</v>
      </c>
      <c r="B52" s="204" t="s">
        <v>953</v>
      </c>
      <c r="C52" s="204">
        <v>4</v>
      </c>
      <c r="D52" s="209" t="s">
        <v>1002</v>
      </c>
      <c r="E52" s="81" t="s">
        <v>1349</v>
      </c>
      <c r="F52" s="230" t="s">
        <v>859</v>
      </c>
      <c r="G52" s="231">
        <v>2023</v>
      </c>
      <c r="H52" s="231">
        <v>2024</v>
      </c>
      <c r="I52" s="231"/>
      <c r="J52" s="231"/>
      <c r="K52" s="232"/>
      <c r="L52" s="232"/>
      <c r="M52" s="232"/>
      <c r="N52" s="233">
        <v>31583.97568012416</v>
      </c>
      <c r="O52" s="233"/>
      <c r="P52" s="118"/>
      <c r="Q52" s="185"/>
    </row>
    <row r="53" spans="1:17" ht="25.5" x14ac:dyDescent="0.25">
      <c r="A53" s="185">
        <v>48</v>
      </c>
      <c r="B53" s="204" t="s">
        <v>954</v>
      </c>
      <c r="C53" s="204">
        <v>4</v>
      </c>
      <c r="D53" s="209" t="s">
        <v>1002</v>
      </c>
      <c r="E53" s="81" t="s">
        <v>1349</v>
      </c>
      <c r="F53" s="230" t="s">
        <v>860</v>
      </c>
      <c r="G53" s="231">
        <v>2024</v>
      </c>
      <c r="H53" s="231">
        <v>2025</v>
      </c>
      <c r="I53" s="231"/>
      <c r="J53" s="231"/>
      <c r="K53" s="232"/>
      <c r="L53" s="232"/>
      <c r="M53" s="232"/>
      <c r="N53" s="233">
        <v>21046.232821323458</v>
      </c>
      <c r="O53" s="233"/>
      <c r="P53" s="118"/>
      <c r="Q53" s="185"/>
    </row>
    <row r="54" spans="1:17" ht="25.5" x14ac:dyDescent="0.25">
      <c r="A54" s="185">
        <v>49</v>
      </c>
      <c r="B54" s="204" t="s">
        <v>955</v>
      </c>
      <c r="C54" s="204">
        <v>4</v>
      </c>
      <c r="D54" s="209" t="s">
        <v>1002</v>
      </c>
      <c r="E54" s="81" t="s">
        <v>1349</v>
      </c>
      <c r="F54" s="230" t="s">
        <v>861</v>
      </c>
      <c r="G54" s="231">
        <v>2024</v>
      </c>
      <c r="H54" s="231">
        <v>2025</v>
      </c>
      <c r="I54" s="231"/>
      <c r="J54" s="231"/>
      <c r="K54" s="232"/>
      <c r="L54" s="232"/>
      <c r="M54" s="232"/>
      <c r="N54" s="233">
        <v>8017.6125033613171</v>
      </c>
      <c r="O54" s="233"/>
      <c r="P54" s="118"/>
      <c r="Q54" s="185"/>
    </row>
    <row r="55" spans="1:17" ht="38.25" x14ac:dyDescent="0.25">
      <c r="A55" s="185">
        <v>50</v>
      </c>
      <c r="B55" s="204" t="s">
        <v>956</v>
      </c>
      <c r="C55" s="204">
        <v>4</v>
      </c>
      <c r="D55" s="209" t="s">
        <v>1002</v>
      </c>
      <c r="E55" s="81" t="s">
        <v>1349</v>
      </c>
      <c r="F55" s="230" t="s">
        <v>862</v>
      </c>
      <c r="G55" s="231">
        <v>2023</v>
      </c>
      <c r="H55" s="231">
        <v>2024</v>
      </c>
      <c r="I55" s="231"/>
      <c r="J55" s="231"/>
      <c r="K55" s="232"/>
      <c r="L55" s="232"/>
      <c r="M55" s="232"/>
      <c r="N55" s="233">
        <v>4490.9615768941103</v>
      </c>
      <c r="O55" s="233"/>
      <c r="P55" s="118"/>
      <c r="Q55" s="185"/>
    </row>
    <row r="56" spans="1:17" ht="38.25" x14ac:dyDescent="0.25">
      <c r="A56" s="185">
        <v>51</v>
      </c>
      <c r="B56" s="204" t="s">
        <v>957</v>
      </c>
      <c r="C56" s="204">
        <v>4</v>
      </c>
      <c r="D56" s="209" t="s">
        <v>1002</v>
      </c>
      <c r="E56" s="81" t="s">
        <v>1348</v>
      </c>
      <c r="F56" s="230" t="s">
        <v>863</v>
      </c>
      <c r="G56" s="231">
        <v>2024</v>
      </c>
      <c r="H56" s="231">
        <v>2025</v>
      </c>
      <c r="I56" s="231"/>
      <c r="J56" s="231"/>
      <c r="K56" s="232"/>
      <c r="L56" s="232"/>
      <c r="M56" s="232"/>
      <c r="N56" s="233">
        <v>770.92427916935731</v>
      </c>
      <c r="O56" s="233"/>
      <c r="P56" s="118"/>
      <c r="Q56" s="185"/>
    </row>
    <row r="57" spans="1:17" ht="38.25" x14ac:dyDescent="0.25">
      <c r="A57" s="185">
        <v>52</v>
      </c>
      <c r="B57" s="204" t="s">
        <v>958</v>
      </c>
      <c r="C57" s="204">
        <v>4</v>
      </c>
      <c r="D57" s="209" t="s">
        <v>1002</v>
      </c>
      <c r="E57" s="81" t="s">
        <v>1348</v>
      </c>
      <c r="F57" s="230" t="s">
        <v>864</v>
      </c>
      <c r="G57" s="231">
        <v>2023</v>
      </c>
      <c r="H57" s="231">
        <v>2024</v>
      </c>
      <c r="I57" s="231"/>
      <c r="J57" s="231"/>
      <c r="K57" s="232"/>
      <c r="L57" s="232"/>
      <c r="M57" s="232"/>
      <c r="N57" s="233">
        <v>1546.068739586497</v>
      </c>
      <c r="O57" s="233"/>
      <c r="P57" s="118"/>
      <c r="Q57" s="185"/>
    </row>
    <row r="58" spans="1:17" ht="38.25" x14ac:dyDescent="0.25">
      <c r="A58" s="185">
        <v>53</v>
      </c>
      <c r="B58" s="204" t="s">
        <v>959</v>
      </c>
      <c r="C58" s="204">
        <v>4</v>
      </c>
      <c r="D58" s="209" t="s">
        <v>1002</v>
      </c>
      <c r="E58" s="81" t="s">
        <v>1349</v>
      </c>
      <c r="F58" s="230" t="s">
        <v>865</v>
      </c>
      <c r="G58" s="231">
        <v>2023</v>
      </c>
      <c r="H58" s="231">
        <v>2024</v>
      </c>
      <c r="I58" s="231"/>
      <c r="J58" s="231"/>
      <c r="K58" s="232"/>
      <c r="L58" s="232"/>
      <c r="M58" s="232"/>
      <c r="N58" s="233">
        <v>883.467851192284</v>
      </c>
      <c r="O58" s="233"/>
      <c r="P58" s="118"/>
      <c r="Q58" s="185"/>
    </row>
    <row r="59" spans="1:17" ht="63.75" x14ac:dyDescent="0.25">
      <c r="A59" s="185">
        <v>54</v>
      </c>
      <c r="B59" s="204" t="s">
        <v>960</v>
      </c>
      <c r="C59" s="204">
        <v>4</v>
      </c>
      <c r="D59" s="209" t="s">
        <v>1002</v>
      </c>
      <c r="E59" s="81" t="s">
        <v>1348</v>
      </c>
      <c r="F59" s="230" t="s">
        <v>866</v>
      </c>
      <c r="G59" s="231">
        <v>2023</v>
      </c>
      <c r="H59" s="231">
        <v>2024</v>
      </c>
      <c r="I59" s="231"/>
      <c r="J59" s="231"/>
      <c r="K59" s="232"/>
      <c r="L59" s="232"/>
      <c r="M59" s="232"/>
      <c r="N59" s="233">
        <v>6405.1419211440616</v>
      </c>
      <c r="O59" s="233"/>
      <c r="P59" s="118"/>
      <c r="Q59" s="185"/>
    </row>
    <row r="60" spans="1:17" ht="25.5" x14ac:dyDescent="0.25">
      <c r="A60" s="185">
        <v>55</v>
      </c>
      <c r="B60" s="204" t="s">
        <v>961</v>
      </c>
      <c r="C60" s="204">
        <v>4</v>
      </c>
      <c r="D60" s="209" t="s">
        <v>1002</v>
      </c>
      <c r="E60" s="81" t="s">
        <v>1349</v>
      </c>
      <c r="F60" s="230" t="s">
        <v>867</v>
      </c>
      <c r="G60" s="231">
        <v>2023</v>
      </c>
      <c r="H60" s="231">
        <v>2024</v>
      </c>
      <c r="I60" s="231"/>
      <c r="J60" s="231"/>
      <c r="K60" s="232"/>
      <c r="L60" s="232"/>
      <c r="M60" s="232"/>
      <c r="N60" s="233">
        <v>736.22320932690343</v>
      </c>
      <c r="O60" s="233"/>
      <c r="P60" s="118"/>
      <c r="Q60" s="185"/>
    </row>
    <row r="61" spans="1:17" ht="38.25" x14ac:dyDescent="0.25">
      <c r="A61" s="185">
        <v>56</v>
      </c>
      <c r="B61" s="204" t="s">
        <v>962</v>
      </c>
      <c r="C61" s="204">
        <v>4</v>
      </c>
      <c r="D61" s="209" t="s">
        <v>1002</v>
      </c>
      <c r="E61" s="81" t="s">
        <v>1348</v>
      </c>
      <c r="F61" s="230" t="s">
        <v>868</v>
      </c>
      <c r="G61" s="231">
        <v>2024</v>
      </c>
      <c r="H61" s="231">
        <v>2025</v>
      </c>
      <c r="I61" s="231"/>
      <c r="J61" s="231"/>
      <c r="K61" s="232"/>
      <c r="L61" s="232"/>
      <c r="M61" s="232"/>
      <c r="N61" s="233">
        <v>18887.644839649252</v>
      </c>
      <c r="O61" s="233"/>
      <c r="P61" s="118"/>
      <c r="Q61" s="185"/>
    </row>
    <row r="62" spans="1:17" ht="38.25" x14ac:dyDescent="0.25">
      <c r="A62" s="185">
        <v>57</v>
      </c>
      <c r="B62" s="204" t="s">
        <v>963</v>
      </c>
      <c r="C62" s="204">
        <v>4</v>
      </c>
      <c r="D62" s="209" t="s">
        <v>1002</v>
      </c>
      <c r="E62" s="81" t="s">
        <v>1348</v>
      </c>
      <c r="F62" s="230" t="s">
        <v>869</v>
      </c>
      <c r="G62" s="231">
        <v>2024</v>
      </c>
      <c r="H62" s="231">
        <v>2025</v>
      </c>
      <c r="I62" s="231"/>
      <c r="J62" s="231"/>
      <c r="K62" s="232"/>
      <c r="L62" s="232"/>
      <c r="M62" s="232"/>
      <c r="N62" s="233">
        <v>18964.73726756619</v>
      </c>
      <c r="O62" s="233"/>
      <c r="P62" s="118"/>
      <c r="Q62" s="185"/>
    </row>
    <row r="63" spans="1:17" ht="25.5" x14ac:dyDescent="0.25">
      <c r="A63" s="185">
        <v>58</v>
      </c>
      <c r="B63" s="204" t="s">
        <v>964</v>
      </c>
      <c r="C63" s="204">
        <v>4</v>
      </c>
      <c r="D63" s="209" t="s">
        <v>1002</v>
      </c>
      <c r="E63" s="81" t="s">
        <v>1349</v>
      </c>
      <c r="F63" s="230" t="s">
        <v>870</v>
      </c>
      <c r="G63" s="231">
        <v>2023</v>
      </c>
      <c r="H63" s="231">
        <v>2024</v>
      </c>
      <c r="I63" s="231"/>
      <c r="J63" s="231"/>
      <c r="K63" s="232"/>
      <c r="L63" s="232"/>
      <c r="M63" s="232"/>
      <c r="N63" s="233">
        <v>13472.884730682332</v>
      </c>
      <c r="O63" s="233"/>
      <c r="P63" s="118"/>
      <c r="Q63" s="185"/>
    </row>
    <row r="64" spans="1:17" ht="25.5" x14ac:dyDescent="0.25">
      <c r="A64" s="185">
        <v>59</v>
      </c>
      <c r="B64" s="204" t="s">
        <v>965</v>
      </c>
      <c r="C64" s="204">
        <v>4</v>
      </c>
      <c r="D64" s="209" t="s">
        <v>1002</v>
      </c>
      <c r="E64" s="81" t="s">
        <v>1349</v>
      </c>
      <c r="F64" s="230" t="s">
        <v>871</v>
      </c>
      <c r="G64" s="231">
        <v>2025</v>
      </c>
      <c r="H64" s="231">
        <v>2026</v>
      </c>
      <c r="I64" s="231"/>
      <c r="J64" s="231"/>
      <c r="K64" s="232"/>
      <c r="L64" s="232"/>
      <c r="M64" s="232"/>
      <c r="N64" s="233">
        <v>16809.469596216182</v>
      </c>
      <c r="O64" s="233"/>
      <c r="P64" s="118"/>
      <c r="Q64" s="185"/>
    </row>
    <row r="65" spans="1:17" ht="38.25" x14ac:dyDescent="0.25">
      <c r="A65" s="185">
        <v>60</v>
      </c>
      <c r="B65" s="204" t="s">
        <v>966</v>
      </c>
      <c r="C65" s="204">
        <v>4</v>
      </c>
      <c r="D65" s="209" t="s">
        <v>1002</v>
      </c>
      <c r="E65" s="81" t="s">
        <v>1349</v>
      </c>
      <c r="F65" s="230" t="s">
        <v>872</v>
      </c>
      <c r="G65" s="231">
        <v>2024</v>
      </c>
      <c r="H65" s="231">
        <v>2025</v>
      </c>
      <c r="I65" s="231"/>
      <c r="J65" s="231"/>
      <c r="K65" s="232"/>
      <c r="L65" s="232"/>
      <c r="M65" s="232"/>
      <c r="N65" s="233">
        <v>13414.082457546818</v>
      </c>
      <c r="O65" s="233"/>
      <c r="P65" s="118"/>
      <c r="Q65" s="185"/>
    </row>
    <row r="66" spans="1:17" ht="25.5" x14ac:dyDescent="0.25">
      <c r="A66" s="185">
        <v>61</v>
      </c>
      <c r="B66" s="204" t="s">
        <v>967</v>
      </c>
      <c r="C66" s="204">
        <v>4</v>
      </c>
      <c r="D66" s="209" t="s">
        <v>1002</v>
      </c>
      <c r="E66" s="81" t="s">
        <v>1349</v>
      </c>
      <c r="F66" s="230" t="s">
        <v>873</v>
      </c>
      <c r="G66" s="231">
        <v>2023</v>
      </c>
      <c r="H66" s="231">
        <v>2024</v>
      </c>
      <c r="I66" s="231"/>
      <c r="J66" s="231"/>
      <c r="K66" s="232"/>
      <c r="L66" s="232"/>
      <c r="M66" s="232"/>
      <c r="N66" s="233">
        <v>3460.2490838364461</v>
      </c>
      <c r="O66" s="233"/>
      <c r="P66" s="118"/>
      <c r="Q66" s="185"/>
    </row>
    <row r="67" spans="1:17" ht="25.5" x14ac:dyDescent="0.25">
      <c r="A67" s="185">
        <v>62</v>
      </c>
      <c r="B67" s="204" t="s">
        <v>968</v>
      </c>
      <c r="C67" s="204">
        <v>4</v>
      </c>
      <c r="D67" s="209" t="s">
        <v>1002</v>
      </c>
      <c r="E67" s="81" t="s">
        <v>1349</v>
      </c>
      <c r="F67" s="230" t="s">
        <v>874</v>
      </c>
      <c r="G67" s="231">
        <v>2024</v>
      </c>
      <c r="H67" s="231">
        <v>2025</v>
      </c>
      <c r="I67" s="231"/>
      <c r="J67" s="231"/>
      <c r="K67" s="232"/>
      <c r="L67" s="232"/>
      <c r="M67" s="232"/>
      <c r="N67" s="233">
        <v>13414.082457546818</v>
      </c>
      <c r="O67" s="233"/>
      <c r="P67" s="118"/>
      <c r="Q67" s="185"/>
    </row>
    <row r="68" spans="1:17" ht="25.5" x14ac:dyDescent="0.25">
      <c r="A68" s="185">
        <v>63</v>
      </c>
      <c r="B68" s="204" t="s">
        <v>969</v>
      </c>
      <c r="C68" s="204">
        <v>4</v>
      </c>
      <c r="D68" s="209" t="s">
        <v>1002</v>
      </c>
      <c r="E68" s="81" t="s">
        <v>1348</v>
      </c>
      <c r="F68" s="230" t="s">
        <v>875</v>
      </c>
      <c r="G68" s="231">
        <v>2023</v>
      </c>
      <c r="H68" s="231">
        <v>2024</v>
      </c>
      <c r="I68" s="231"/>
      <c r="J68" s="231"/>
      <c r="K68" s="232"/>
      <c r="L68" s="232"/>
      <c r="M68" s="232"/>
      <c r="N68" s="233">
        <v>6552.3865630094397</v>
      </c>
      <c r="O68" s="233"/>
      <c r="P68" s="118"/>
      <c r="Q68" s="185"/>
    </row>
    <row r="69" spans="1:17" ht="51" x14ac:dyDescent="0.25">
      <c r="A69" s="185">
        <v>64</v>
      </c>
      <c r="B69" s="204" t="s">
        <v>970</v>
      </c>
      <c r="C69" s="204">
        <v>4</v>
      </c>
      <c r="D69" s="209" t="s">
        <v>1002</v>
      </c>
      <c r="E69" s="81" t="s">
        <v>1349</v>
      </c>
      <c r="F69" s="230" t="s">
        <v>876</v>
      </c>
      <c r="G69" s="231">
        <v>2024</v>
      </c>
      <c r="H69" s="231">
        <v>2025</v>
      </c>
      <c r="I69" s="231"/>
      <c r="J69" s="231"/>
      <c r="K69" s="232"/>
      <c r="L69" s="232"/>
      <c r="M69" s="232"/>
      <c r="N69" s="233">
        <v>13414.082457546818</v>
      </c>
      <c r="O69" s="233"/>
      <c r="P69" s="118"/>
      <c r="Q69" s="185"/>
    </row>
    <row r="70" spans="1:17" ht="25.5" x14ac:dyDescent="0.25">
      <c r="A70" s="185">
        <v>65</v>
      </c>
      <c r="B70" s="204" t="s">
        <v>971</v>
      </c>
      <c r="C70" s="204">
        <v>4</v>
      </c>
      <c r="D70" s="209" t="s">
        <v>1002</v>
      </c>
      <c r="E70" s="81" t="s">
        <v>1366</v>
      </c>
      <c r="F70" s="230" t="s">
        <v>877</v>
      </c>
      <c r="G70" s="231">
        <v>2024</v>
      </c>
      <c r="H70" s="231">
        <v>2025</v>
      </c>
      <c r="I70" s="231"/>
      <c r="J70" s="231"/>
      <c r="K70" s="232"/>
      <c r="L70" s="232"/>
      <c r="M70" s="232"/>
      <c r="N70" s="233">
        <v>24746.669361336371</v>
      </c>
      <c r="O70" s="233"/>
      <c r="P70" s="118"/>
      <c r="Q70" s="185"/>
    </row>
    <row r="71" spans="1:17" ht="38.25" x14ac:dyDescent="0.25">
      <c r="A71" s="185">
        <v>66</v>
      </c>
      <c r="B71" s="204" t="s">
        <v>972</v>
      </c>
      <c r="C71" s="204">
        <v>4</v>
      </c>
      <c r="D71" s="209" t="s">
        <v>1002</v>
      </c>
      <c r="E71" s="81" t="s">
        <v>1348</v>
      </c>
      <c r="F71" s="230" t="s">
        <v>878</v>
      </c>
      <c r="G71" s="231">
        <v>2023</v>
      </c>
      <c r="H71" s="231">
        <v>2024</v>
      </c>
      <c r="I71" s="231"/>
      <c r="J71" s="231"/>
      <c r="K71" s="232"/>
      <c r="L71" s="232"/>
      <c r="M71" s="232"/>
      <c r="N71" s="233">
        <v>7067.742809538272</v>
      </c>
      <c r="O71" s="233"/>
      <c r="P71" s="118"/>
      <c r="Q71" s="185"/>
    </row>
    <row r="72" spans="1:17" ht="38.25" x14ac:dyDescent="0.25">
      <c r="A72" s="185">
        <v>67</v>
      </c>
      <c r="B72" s="204" t="s">
        <v>973</v>
      </c>
      <c r="C72" s="204">
        <v>4</v>
      </c>
      <c r="D72" s="209" t="s">
        <v>1002</v>
      </c>
      <c r="E72" s="81" t="s">
        <v>1348</v>
      </c>
      <c r="F72" s="230" t="s">
        <v>879</v>
      </c>
      <c r="G72" s="231">
        <v>2024</v>
      </c>
      <c r="H72" s="231">
        <v>2025</v>
      </c>
      <c r="I72" s="231"/>
      <c r="J72" s="231"/>
      <c r="K72" s="232"/>
      <c r="L72" s="232"/>
      <c r="M72" s="232"/>
      <c r="N72" s="233">
        <v>8325.9822150290602</v>
      </c>
      <c r="O72" s="233"/>
      <c r="P72" s="118"/>
      <c r="Q72" s="185"/>
    </row>
    <row r="73" spans="1:17" ht="25.5" x14ac:dyDescent="0.25">
      <c r="A73" s="185">
        <v>68</v>
      </c>
      <c r="B73" s="204" t="s">
        <v>974</v>
      </c>
      <c r="C73" s="204">
        <v>4</v>
      </c>
      <c r="D73" s="209" t="s">
        <v>1002</v>
      </c>
      <c r="E73" s="81" t="s">
        <v>1366</v>
      </c>
      <c r="F73" s="230" t="s">
        <v>880</v>
      </c>
      <c r="G73" s="231">
        <v>2024</v>
      </c>
      <c r="H73" s="231">
        <v>2025</v>
      </c>
      <c r="I73" s="231"/>
      <c r="J73" s="231"/>
      <c r="K73" s="232"/>
      <c r="L73" s="232"/>
      <c r="M73" s="232"/>
      <c r="N73" s="233">
        <v>4317.1759633484016</v>
      </c>
      <c r="O73" s="233"/>
      <c r="P73" s="118"/>
      <c r="Q73" s="185"/>
    </row>
    <row r="74" spans="1:17" ht="38.25" x14ac:dyDescent="0.25">
      <c r="A74" s="185">
        <v>69</v>
      </c>
      <c r="B74" s="204" t="s">
        <v>975</v>
      </c>
      <c r="C74" s="204">
        <v>4</v>
      </c>
      <c r="D74" s="209" t="s">
        <v>1002</v>
      </c>
      <c r="E74" s="81" t="s">
        <v>1348</v>
      </c>
      <c r="F74" s="230" t="s">
        <v>881</v>
      </c>
      <c r="G74" s="231">
        <v>2023</v>
      </c>
      <c r="H74" s="231">
        <v>2024</v>
      </c>
      <c r="I74" s="231"/>
      <c r="J74" s="231"/>
      <c r="K74" s="232"/>
      <c r="L74" s="232"/>
      <c r="M74" s="232"/>
      <c r="N74" s="233">
        <v>21350.473070480199</v>
      </c>
      <c r="O74" s="233"/>
      <c r="P74" s="118"/>
      <c r="Q74" s="185"/>
    </row>
    <row r="75" spans="1:17" ht="25.5" x14ac:dyDescent="0.25">
      <c r="A75" s="185">
        <v>70</v>
      </c>
      <c r="B75" s="204" t="s">
        <v>976</v>
      </c>
      <c r="C75" s="204">
        <v>4</v>
      </c>
      <c r="D75" s="209" t="s">
        <v>1002</v>
      </c>
      <c r="E75" s="81" t="s">
        <v>1349</v>
      </c>
      <c r="F75" s="230" t="s">
        <v>882</v>
      </c>
      <c r="G75" s="231">
        <v>2025</v>
      </c>
      <c r="H75" s="231">
        <v>2026</v>
      </c>
      <c r="I75" s="231"/>
      <c r="J75" s="231"/>
      <c r="K75" s="232"/>
      <c r="L75" s="232"/>
      <c r="M75" s="232"/>
      <c r="N75" s="233">
        <v>35629.64129724291</v>
      </c>
      <c r="O75" s="233"/>
      <c r="P75" s="118"/>
      <c r="Q75" s="185"/>
    </row>
    <row r="76" spans="1:17" ht="25.5" x14ac:dyDescent="0.25">
      <c r="A76" s="185">
        <v>71</v>
      </c>
      <c r="B76" s="204" t="s">
        <v>977</v>
      </c>
      <c r="C76" s="204">
        <v>4</v>
      </c>
      <c r="D76" s="209" t="s">
        <v>1002</v>
      </c>
      <c r="E76" s="81" t="s">
        <v>1348</v>
      </c>
      <c r="F76" s="230" t="s">
        <v>883</v>
      </c>
      <c r="G76" s="231">
        <v>2023</v>
      </c>
      <c r="H76" s="231">
        <v>2024</v>
      </c>
      <c r="I76" s="231"/>
      <c r="J76" s="231"/>
      <c r="K76" s="232"/>
      <c r="L76" s="232"/>
      <c r="M76" s="232"/>
      <c r="N76" s="233">
        <v>809.84553025959372</v>
      </c>
      <c r="O76" s="233"/>
      <c r="P76" s="118"/>
      <c r="Q76" s="185"/>
    </row>
    <row r="77" spans="1:17" ht="25.5" x14ac:dyDescent="0.25">
      <c r="A77" s="185">
        <v>72</v>
      </c>
      <c r="B77" s="204" t="s">
        <v>978</v>
      </c>
      <c r="C77" s="204">
        <v>4</v>
      </c>
      <c r="D77" s="209" t="s">
        <v>1002</v>
      </c>
      <c r="E77" s="81" t="s">
        <v>1348</v>
      </c>
      <c r="F77" s="230" t="s">
        <v>884</v>
      </c>
      <c r="G77" s="231">
        <v>2023</v>
      </c>
      <c r="H77" s="231">
        <v>2024</v>
      </c>
      <c r="I77" s="231"/>
      <c r="J77" s="231"/>
      <c r="K77" s="232"/>
      <c r="L77" s="232"/>
      <c r="M77" s="232"/>
      <c r="N77" s="233">
        <v>7141.3651304709629</v>
      </c>
      <c r="O77" s="233"/>
      <c r="P77" s="118"/>
      <c r="Q77" s="185"/>
    </row>
    <row r="78" spans="1:17" ht="25.5" x14ac:dyDescent="0.25">
      <c r="A78" s="185">
        <v>73</v>
      </c>
      <c r="B78" s="204" t="s">
        <v>979</v>
      </c>
      <c r="C78" s="204">
        <v>4</v>
      </c>
      <c r="D78" s="209" t="s">
        <v>1002</v>
      </c>
      <c r="E78" s="81" t="s">
        <v>1348</v>
      </c>
      <c r="F78" s="230" t="s">
        <v>885</v>
      </c>
      <c r="G78" s="231">
        <v>2024</v>
      </c>
      <c r="H78" s="231">
        <v>2025</v>
      </c>
      <c r="I78" s="231"/>
      <c r="J78" s="231"/>
      <c r="K78" s="232"/>
      <c r="L78" s="232"/>
      <c r="M78" s="232"/>
      <c r="N78" s="233">
        <v>10022.015629201647</v>
      </c>
      <c r="O78" s="233"/>
      <c r="P78" s="118"/>
      <c r="Q78" s="185"/>
    </row>
    <row r="79" spans="1:17" ht="25.5" x14ac:dyDescent="0.25">
      <c r="A79" s="185">
        <v>74</v>
      </c>
      <c r="B79" s="204" t="s">
        <v>980</v>
      </c>
      <c r="C79" s="204">
        <v>4</v>
      </c>
      <c r="D79" s="209" t="s">
        <v>1002</v>
      </c>
      <c r="E79" s="81" t="s">
        <v>1349</v>
      </c>
      <c r="F79" s="230" t="s">
        <v>886</v>
      </c>
      <c r="G79" s="231">
        <v>2024</v>
      </c>
      <c r="H79" s="231">
        <v>2025</v>
      </c>
      <c r="I79" s="231"/>
      <c r="J79" s="231"/>
      <c r="K79" s="232"/>
      <c r="L79" s="232"/>
      <c r="M79" s="232"/>
      <c r="N79" s="233">
        <v>5242.2850983516291</v>
      </c>
      <c r="O79" s="233"/>
      <c r="P79" s="118"/>
      <c r="Q79" s="185"/>
    </row>
    <row r="80" spans="1:17" ht="51" x14ac:dyDescent="0.25">
      <c r="A80" s="185">
        <v>75</v>
      </c>
      <c r="B80" s="204" t="s">
        <v>981</v>
      </c>
      <c r="C80" s="204">
        <v>4</v>
      </c>
      <c r="D80" s="209" t="s">
        <v>1002</v>
      </c>
      <c r="E80" s="81" t="s">
        <v>1349</v>
      </c>
      <c r="F80" s="230" t="s">
        <v>887</v>
      </c>
      <c r="G80" s="231">
        <v>2023</v>
      </c>
      <c r="H80" s="231">
        <v>2024</v>
      </c>
      <c r="I80" s="231"/>
      <c r="J80" s="231"/>
      <c r="K80" s="232"/>
      <c r="L80" s="232"/>
      <c r="M80" s="232"/>
      <c r="N80" s="233">
        <v>13914.618656278473</v>
      </c>
      <c r="O80" s="233"/>
      <c r="P80" s="118"/>
      <c r="Q80" s="185"/>
    </row>
    <row r="81" spans="1:17" ht="25.5" x14ac:dyDescent="0.25">
      <c r="A81" s="185">
        <v>76</v>
      </c>
      <c r="B81" s="204" t="s">
        <v>982</v>
      </c>
      <c r="C81" s="204">
        <v>4</v>
      </c>
      <c r="D81" s="209" t="s">
        <v>1002</v>
      </c>
      <c r="E81" s="81" t="s">
        <v>1349</v>
      </c>
      <c r="F81" s="230" t="s">
        <v>888</v>
      </c>
      <c r="G81" s="231">
        <v>2024</v>
      </c>
      <c r="H81" s="231">
        <v>2025</v>
      </c>
      <c r="I81" s="231"/>
      <c r="J81" s="231"/>
      <c r="K81" s="232"/>
      <c r="L81" s="232"/>
      <c r="M81" s="232"/>
      <c r="N81" s="233">
        <v>13105.712745879075</v>
      </c>
      <c r="O81" s="233"/>
      <c r="P81" s="118"/>
      <c r="Q81" s="185"/>
    </row>
    <row r="82" spans="1:17" ht="38.25" x14ac:dyDescent="0.25">
      <c r="A82" s="185">
        <v>77</v>
      </c>
      <c r="B82" s="204" t="s">
        <v>983</v>
      </c>
      <c r="C82" s="204">
        <v>4</v>
      </c>
      <c r="D82" s="209" t="s">
        <v>1002</v>
      </c>
      <c r="E82" s="81" t="s">
        <v>1349</v>
      </c>
      <c r="F82" s="230" t="s">
        <v>889</v>
      </c>
      <c r="G82" s="231">
        <v>2023</v>
      </c>
      <c r="H82" s="231">
        <v>2024</v>
      </c>
      <c r="I82" s="231"/>
      <c r="J82" s="231"/>
      <c r="K82" s="232"/>
      <c r="L82" s="232"/>
      <c r="M82" s="232"/>
      <c r="N82" s="233">
        <v>736.22320932690343</v>
      </c>
      <c r="O82" s="233"/>
      <c r="P82" s="118"/>
      <c r="Q82" s="185"/>
    </row>
    <row r="83" spans="1:17" ht="25.5" x14ac:dyDescent="0.25">
      <c r="A83" s="185">
        <v>78</v>
      </c>
      <c r="B83" s="204" t="s">
        <v>984</v>
      </c>
      <c r="C83" s="204">
        <v>4</v>
      </c>
      <c r="D83" s="209" t="s">
        <v>1002</v>
      </c>
      <c r="E83" s="81" t="s">
        <v>1349</v>
      </c>
      <c r="F83" s="230" t="s">
        <v>890</v>
      </c>
      <c r="G83" s="231">
        <v>2026</v>
      </c>
      <c r="H83" s="231">
        <v>2027</v>
      </c>
      <c r="I83" s="231"/>
      <c r="J83" s="231"/>
      <c r="K83" s="232"/>
      <c r="L83" s="232"/>
      <c r="M83" s="232"/>
      <c r="N83" s="233">
        <v>28076.844865115519</v>
      </c>
      <c r="O83" s="233"/>
      <c r="P83" s="118"/>
      <c r="Q83" s="185"/>
    </row>
    <row r="84" spans="1:17" ht="25.5" x14ac:dyDescent="0.25">
      <c r="A84" s="185">
        <v>79</v>
      </c>
      <c r="B84" s="204" t="s">
        <v>985</v>
      </c>
      <c r="C84" s="204">
        <v>4</v>
      </c>
      <c r="D84" s="209" t="s">
        <v>1002</v>
      </c>
      <c r="E84" s="81" t="s">
        <v>1349</v>
      </c>
      <c r="F84" s="230" t="s">
        <v>891</v>
      </c>
      <c r="G84" s="231">
        <v>2027</v>
      </c>
      <c r="H84" s="231">
        <v>2028</v>
      </c>
      <c r="I84" s="231"/>
      <c r="J84" s="231"/>
      <c r="K84" s="232"/>
      <c r="L84" s="232"/>
      <c r="M84" s="232"/>
      <c r="N84" s="233">
        <v>24605.457117969276</v>
      </c>
      <c r="O84" s="233"/>
      <c r="P84" s="118"/>
      <c r="Q84" s="185"/>
    </row>
    <row r="85" spans="1:17" ht="25.5" x14ac:dyDescent="0.25">
      <c r="A85" s="185">
        <v>80</v>
      </c>
      <c r="B85" s="204" t="s">
        <v>986</v>
      </c>
      <c r="C85" s="204">
        <v>4</v>
      </c>
      <c r="D85" s="209" t="s">
        <v>1002</v>
      </c>
      <c r="E85" s="81" t="s">
        <v>1349</v>
      </c>
      <c r="F85" s="230" t="s">
        <v>892</v>
      </c>
      <c r="G85" s="231">
        <v>2028</v>
      </c>
      <c r="H85" s="231">
        <v>2029</v>
      </c>
      <c r="I85" s="231"/>
      <c r="J85" s="231"/>
      <c r="K85" s="232"/>
      <c r="L85" s="232"/>
      <c r="M85" s="232"/>
      <c r="N85" s="233">
        <v>21326.112102041494</v>
      </c>
      <c r="O85" s="233"/>
      <c r="P85" s="118"/>
      <c r="Q85" s="185"/>
    </row>
    <row r="86" spans="1:17" ht="25.5" x14ac:dyDescent="0.25">
      <c r="A86" s="185">
        <v>81</v>
      </c>
      <c r="B86" s="204" t="s">
        <v>987</v>
      </c>
      <c r="C86" s="204">
        <v>4</v>
      </c>
      <c r="D86" s="209" t="s">
        <v>1002</v>
      </c>
      <c r="E86" s="81" t="s">
        <v>1349</v>
      </c>
      <c r="F86" s="230" t="s">
        <v>893</v>
      </c>
      <c r="G86" s="231">
        <v>2029</v>
      </c>
      <c r="H86" s="231">
        <v>2030</v>
      </c>
      <c r="I86" s="231"/>
      <c r="J86" s="231"/>
      <c r="K86" s="232"/>
      <c r="L86" s="232"/>
      <c r="M86" s="232"/>
      <c r="N86" s="233">
        <v>22745.432924492252</v>
      </c>
      <c r="O86" s="233"/>
      <c r="P86" s="118"/>
      <c r="Q86" s="185"/>
    </row>
    <row r="87" spans="1:17" ht="25.5" x14ac:dyDescent="0.25">
      <c r="A87" s="185">
        <v>82</v>
      </c>
      <c r="B87" s="204" t="s">
        <v>988</v>
      </c>
      <c r="C87" s="204">
        <v>4</v>
      </c>
      <c r="D87" s="209" t="s">
        <v>1002</v>
      </c>
      <c r="E87" s="81" t="s">
        <v>1349</v>
      </c>
      <c r="F87" s="230" t="s">
        <v>894</v>
      </c>
      <c r="G87" s="231">
        <v>2030</v>
      </c>
      <c r="H87" s="231">
        <v>2031</v>
      </c>
      <c r="I87" s="231"/>
      <c r="J87" s="231"/>
      <c r="K87" s="232"/>
      <c r="L87" s="232"/>
      <c r="M87" s="232"/>
      <c r="N87" s="233">
        <v>26796.196331625899</v>
      </c>
      <c r="O87" s="233"/>
      <c r="P87" s="118"/>
      <c r="Q87" s="185"/>
    </row>
    <row r="88" spans="1:17" ht="25.5" x14ac:dyDescent="0.25">
      <c r="A88" s="185">
        <v>83</v>
      </c>
      <c r="B88" s="204" t="s">
        <v>989</v>
      </c>
      <c r="C88" s="204">
        <v>4</v>
      </c>
      <c r="D88" s="209" t="s">
        <v>1002</v>
      </c>
      <c r="E88" s="81" t="s">
        <v>1349</v>
      </c>
      <c r="F88" s="230" t="s">
        <v>895</v>
      </c>
      <c r="G88" s="231">
        <v>2031</v>
      </c>
      <c r="H88" s="231">
        <v>2032</v>
      </c>
      <c r="I88" s="231"/>
      <c r="J88" s="231"/>
      <c r="K88" s="232"/>
      <c r="L88" s="232"/>
      <c r="M88" s="232"/>
      <c r="N88" s="233">
        <v>29909.659143491001</v>
      </c>
      <c r="O88" s="233"/>
      <c r="P88" s="118"/>
      <c r="Q88" s="185"/>
    </row>
    <row r="89" spans="1:17" ht="25.5" x14ac:dyDescent="0.25">
      <c r="A89" s="185">
        <v>84</v>
      </c>
      <c r="B89" s="204" t="s">
        <v>990</v>
      </c>
      <c r="C89" s="204">
        <v>4</v>
      </c>
      <c r="D89" s="209" t="s">
        <v>1002</v>
      </c>
      <c r="E89" s="81" t="s">
        <v>1349</v>
      </c>
      <c r="F89" s="230" t="s">
        <v>896</v>
      </c>
      <c r="G89" s="231">
        <v>2032</v>
      </c>
      <c r="H89" s="231">
        <v>2033</v>
      </c>
      <c r="I89" s="231"/>
      <c r="J89" s="231"/>
      <c r="K89" s="232"/>
      <c r="L89" s="232"/>
      <c r="M89" s="232"/>
      <c r="N89" s="233">
        <v>34927.948711729972</v>
      </c>
      <c r="O89" s="233"/>
      <c r="P89" s="118"/>
      <c r="Q89" s="185"/>
    </row>
    <row r="90" spans="1:17" ht="25.5" x14ac:dyDescent="0.25">
      <c r="A90" s="185">
        <v>85</v>
      </c>
      <c r="B90" s="204" t="s">
        <v>991</v>
      </c>
      <c r="C90" s="204">
        <v>4</v>
      </c>
      <c r="D90" s="209" t="s">
        <v>1002</v>
      </c>
      <c r="E90" s="81" t="s">
        <v>1349</v>
      </c>
      <c r="F90" s="230" t="s">
        <v>897</v>
      </c>
      <c r="G90" s="231">
        <v>2033</v>
      </c>
      <c r="H90" s="231">
        <v>2034</v>
      </c>
      <c r="I90" s="231"/>
      <c r="J90" s="231"/>
      <c r="K90" s="232"/>
      <c r="L90" s="232"/>
      <c r="M90" s="232"/>
      <c r="N90" s="233">
        <v>32129.466255677689</v>
      </c>
      <c r="O90" s="233"/>
      <c r="P90" s="118"/>
      <c r="Q90" s="185"/>
    </row>
    <row r="91" spans="1:17" ht="25.5" x14ac:dyDescent="0.25">
      <c r="A91" s="185">
        <v>86</v>
      </c>
      <c r="B91" s="204" t="s">
        <v>992</v>
      </c>
      <c r="C91" s="204">
        <v>4</v>
      </c>
      <c r="D91" s="209" t="s">
        <v>1002</v>
      </c>
      <c r="E91" s="81" t="s">
        <v>1349</v>
      </c>
      <c r="F91" s="230" t="s">
        <v>898</v>
      </c>
      <c r="G91" s="231">
        <v>2034</v>
      </c>
      <c r="H91" s="231">
        <v>2035</v>
      </c>
      <c r="I91" s="231"/>
      <c r="J91" s="231"/>
      <c r="K91" s="232"/>
      <c r="L91" s="232"/>
      <c r="M91" s="232"/>
      <c r="N91" s="233">
        <v>25836.065648895459</v>
      </c>
      <c r="O91" s="233"/>
      <c r="P91" s="118"/>
      <c r="Q91" s="185"/>
    </row>
    <row r="92" spans="1:17" ht="25.5" x14ac:dyDescent="0.25">
      <c r="A92" s="185">
        <v>87</v>
      </c>
      <c r="B92" s="204" t="s">
        <v>993</v>
      </c>
      <c r="C92" s="204">
        <v>4</v>
      </c>
      <c r="D92" s="209" t="s">
        <v>1002</v>
      </c>
      <c r="E92" s="81" t="s">
        <v>1348</v>
      </c>
      <c r="F92" s="230" t="s">
        <v>899</v>
      </c>
      <c r="G92" s="231">
        <v>2026</v>
      </c>
      <c r="H92" s="231">
        <v>2027</v>
      </c>
      <c r="I92" s="231"/>
      <c r="J92" s="231"/>
      <c r="K92" s="232"/>
      <c r="L92" s="232"/>
      <c r="M92" s="232"/>
      <c r="N92" s="233">
        <v>24640.574299534219</v>
      </c>
      <c r="O92" s="233"/>
      <c r="P92" s="118"/>
      <c r="Q92" s="185"/>
    </row>
    <row r="93" spans="1:17" ht="25.5" x14ac:dyDescent="0.25">
      <c r="A93" s="185">
        <v>88</v>
      </c>
      <c r="B93" s="204" t="s">
        <v>994</v>
      </c>
      <c r="C93" s="204">
        <v>4</v>
      </c>
      <c r="D93" s="209" t="s">
        <v>1002</v>
      </c>
      <c r="E93" s="81" t="s">
        <v>1348</v>
      </c>
      <c r="F93" s="230" t="s">
        <v>900</v>
      </c>
      <c r="G93" s="231">
        <v>2027</v>
      </c>
      <c r="H93" s="231">
        <v>2028</v>
      </c>
      <c r="I93" s="231"/>
      <c r="J93" s="231"/>
      <c r="K93" s="232"/>
      <c r="L93" s="232"/>
      <c r="M93" s="232"/>
      <c r="N93" s="233">
        <v>24081.93675375716</v>
      </c>
      <c r="O93" s="233"/>
      <c r="P93" s="118"/>
      <c r="Q93" s="185"/>
    </row>
    <row r="94" spans="1:17" ht="25.5" x14ac:dyDescent="0.25">
      <c r="A94" s="185">
        <v>89</v>
      </c>
      <c r="B94" s="204" t="s">
        <v>995</v>
      </c>
      <c r="C94" s="204">
        <v>4</v>
      </c>
      <c r="D94" s="209" t="s">
        <v>1002</v>
      </c>
      <c r="E94" s="81" t="s">
        <v>1348</v>
      </c>
      <c r="F94" s="230" t="s">
        <v>901</v>
      </c>
      <c r="G94" s="231">
        <v>2028</v>
      </c>
      <c r="H94" s="231">
        <v>2029</v>
      </c>
      <c r="I94" s="231"/>
      <c r="J94" s="231"/>
      <c r="K94" s="232"/>
      <c r="L94" s="232"/>
      <c r="M94" s="232"/>
      <c r="N94" s="233">
        <v>18785.128532436549</v>
      </c>
      <c r="O94" s="233"/>
      <c r="P94" s="118"/>
      <c r="Q94" s="185"/>
    </row>
    <row r="95" spans="1:17" ht="25.5" x14ac:dyDescent="0.25">
      <c r="A95" s="185">
        <v>90</v>
      </c>
      <c r="B95" s="204" t="s">
        <v>996</v>
      </c>
      <c r="C95" s="204">
        <v>4</v>
      </c>
      <c r="D95" s="209" t="s">
        <v>1002</v>
      </c>
      <c r="E95" s="81" t="s">
        <v>1348</v>
      </c>
      <c r="F95" s="230" t="s">
        <v>902</v>
      </c>
      <c r="G95" s="231">
        <v>2029</v>
      </c>
      <c r="H95" s="231">
        <v>2030</v>
      </c>
      <c r="I95" s="231"/>
      <c r="J95" s="231"/>
      <c r="K95" s="232"/>
      <c r="L95" s="232"/>
      <c r="M95" s="232"/>
      <c r="N95" s="233">
        <v>23972.364990958638</v>
      </c>
      <c r="O95" s="233"/>
      <c r="P95" s="118"/>
      <c r="Q95" s="185"/>
    </row>
    <row r="96" spans="1:17" ht="25.5" x14ac:dyDescent="0.25">
      <c r="A96" s="185">
        <v>91</v>
      </c>
      <c r="B96" s="204" t="s">
        <v>997</v>
      </c>
      <c r="C96" s="204">
        <v>4</v>
      </c>
      <c r="D96" s="209" t="s">
        <v>1002</v>
      </c>
      <c r="E96" s="81" t="s">
        <v>1348</v>
      </c>
      <c r="F96" s="230" t="s">
        <v>903</v>
      </c>
      <c r="G96" s="231">
        <v>2030</v>
      </c>
      <c r="H96" s="231">
        <v>2031</v>
      </c>
      <c r="I96" s="231"/>
      <c r="J96" s="231"/>
      <c r="K96" s="232"/>
      <c r="L96" s="232"/>
      <c r="M96" s="232"/>
      <c r="N96" s="233">
        <v>27581.432854164392</v>
      </c>
      <c r="O96" s="233"/>
      <c r="P96" s="118"/>
      <c r="Q96" s="185"/>
    </row>
    <row r="97" spans="1:17" ht="25.5" x14ac:dyDescent="0.25">
      <c r="A97" s="185">
        <v>92</v>
      </c>
      <c r="B97" s="204" t="s">
        <v>998</v>
      </c>
      <c r="C97" s="204">
        <v>4</v>
      </c>
      <c r="D97" s="209" t="s">
        <v>1002</v>
      </c>
      <c r="E97" s="81" t="s">
        <v>1348</v>
      </c>
      <c r="F97" s="230" t="s">
        <v>904</v>
      </c>
      <c r="G97" s="231">
        <v>2031</v>
      </c>
      <c r="H97" s="231">
        <v>2032</v>
      </c>
      <c r="I97" s="231"/>
      <c r="J97" s="231"/>
      <c r="K97" s="232"/>
      <c r="L97" s="232"/>
      <c r="M97" s="232"/>
      <c r="N97" s="233">
        <v>20211.98809014068</v>
      </c>
      <c r="O97" s="233"/>
      <c r="P97" s="118"/>
      <c r="Q97" s="185"/>
    </row>
    <row r="98" spans="1:17" ht="25.5" x14ac:dyDescent="0.25">
      <c r="A98" s="185">
        <v>93</v>
      </c>
      <c r="B98" s="204" t="s">
        <v>999</v>
      </c>
      <c r="C98" s="204">
        <v>4</v>
      </c>
      <c r="D98" s="209" t="s">
        <v>1002</v>
      </c>
      <c r="E98" s="81" t="s">
        <v>1348</v>
      </c>
      <c r="F98" s="230" t="s">
        <v>905</v>
      </c>
      <c r="G98" s="231">
        <v>2032</v>
      </c>
      <c r="H98" s="231">
        <v>2033</v>
      </c>
      <c r="I98" s="231"/>
      <c r="J98" s="231"/>
      <c r="K98" s="232"/>
      <c r="L98" s="232"/>
      <c r="M98" s="232"/>
      <c r="N98" s="233">
        <v>32698.505176938692</v>
      </c>
      <c r="O98" s="233"/>
      <c r="P98" s="118"/>
      <c r="Q98" s="185"/>
    </row>
    <row r="99" spans="1:17" ht="25.5" x14ac:dyDescent="0.25">
      <c r="A99" s="185">
        <v>94</v>
      </c>
      <c r="B99" s="204" t="s">
        <v>1000</v>
      </c>
      <c r="C99" s="204">
        <v>4</v>
      </c>
      <c r="D99" s="209" t="s">
        <v>1002</v>
      </c>
      <c r="E99" s="81" t="s">
        <v>1348</v>
      </c>
      <c r="F99" s="230" t="s">
        <v>893</v>
      </c>
      <c r="G99" s="231">
        <v>2033</v>
      </c>
      <c r="H99" s="231">
        <v>2034</v>
      </c>
      <c r="I99" s="231"/>
      <c r="J99" s="231"/>
      <c r="K99" s="232"/>
      <c r="L99" s="232"/>
      <c r="M99" s="232"/>
      <c r="N99" s="233">
        <v>26608.939407623104</v>
      </c>
      <c r="O99" s="233"/>
      <c r="P99" s="118"/>
      <c r="Q99" s="185"/>
    </row>
    <row r="100" spans="1:17" ht="25.5" x14ac:dyDescent="0.25">
      <c r="A100" s="185">
        <v>95</v>
      </c>
      <c r="B100" s="204" t="s">
        <v>1001</v>
      </c>
      <c r="C100" s="204">
        <v>4</v>
      </c>
      <c r="D100" s="209" t="s">
        <v>1002</v>
      </c>
      <c r="E100" s="81" t="s">
        <v>1348</v>
      </c>
      <c r="F100" s="230" t="s">
        <v>906</v>
      </c>
      <c r="G100" s="234">
        <v>2034</v>
      </c>
      <c r="H100" s="234">
        <v>2035</v>
      </c>
      <c r="I100" s="231"/>
      <c r="J100" s="231"/>
      <c r="K100" s="232"/>
      <c r="L100" s="232"/>
      <c r="M100" s="232"/>
      <c r="N100" s="235">
        <v>35940.837991574583</v>
      </c>
      <c r="O100" s="233"/>
      <c r="P100" s="118"/>
      <c r="Q100" s="185"/>
    </row>
    <row r="101" spans="1:17" x14ac:dyDescent="0.25">
      <c r="A101" s="185">
        <v>96</v>
      </c>
      <c r="B101" s="185" t="s">
        <v>1101</v>
      </c>
      <c r="C101" s="185">
        <v>9</v>
      </c>
      <c r="D101" s="209" t="s">
        <v>1201</v>
      </c>
      <c r="E101" s="245" t="s">
        <v>1356</v>
      </c>
      <c r="F101" s="236" t="s">
        <v>1003</v>
      </c>
      <c r="G101" s="81">
        <v>2022</v>
      </c>
      <c r="H101" s="81">
        <v>2022</v>
      </c>
      <c r="I101" s="237"/>
      <c r="J101" s="231"/>
      <c r="K101" s="232"/>
      <c r="L101" s="232"/>
      <c r="M101" s="238"/>
      <c r="N101" s="239">
        <v>1940.61</v>
      </c>
      <c r="O101" s="240"/>
      <c r="P101" s="118"/>
      <c r="Q101" s="185"/>
    </row>
    <row r="102" spans="1:17" x14ac:dyDescent="0.25">
      <c r="A102" s="185">
        <v>97</v>
      </c>
      <c r="B102" s="204" t="s">
        <v>1102</v>
      </c>
      <c r="C102" s="204">
        <v>9</v>
      </c>
      <c r="D102" s="209" t="s">
        <v>1201</v>
      </c>
      <c r="E102" s="81" t="s">
        <v>1356</v>
      </c>
      <c r="F102" s="236" t="s">
        <v>1004</v>
      </c>
      <c r="G102" s="81">
        <v>2022</v>
      </c>
      <c r="H102" s="81">
        <v>2022</v>
      </c>
      <c r="I102" s="237"/>
      <c r="J102" s="231"/>
      <c r="K102" s="232"/>
      <c r="L102" s="232"/>
      <c r="M102" s="238"/>
      <c r="N102" s="239">
        <v>1320.76</v>
      </c>
      <c r="O102" s="240"/>
      <c r="P102" s="118"/>
      <c r="Q102" s="185"/>
    </row>
    <row r="103" spans="1:17" x14ac:dyDescent="0.25">
      <c r="A103" s="185">
        <v>98</v>
      </c>
      <c r="B103" s="204" t="s">
        <v>1103</v>
      </c>
      <c r="C103" s="204">
        <v>9</v>
      </c>
      <c r="D103" s="209" t="s">
        <v>1201</v>
      </c>
      <c r="E103" s="81" t="s">
        <v>1356</v>
      </c>
      <c r="F103" s="236" t="s">
        <v>1005</v>
      </c>
      <c r="G103" s="81">
        <v>2022</v>
      </c>
      <c r="H103" s="81">
        <v>2022</v>
      </c>
      <c r="I103" s="237"/>
      <c r="J103" s="231"/>
      <c r="K103" s="232"/>
      <c r="L103" s="232"/>
      <c r="M103" s="238"/>
      <c r="N103" s="239">
        <v>297.49</v>
      </c>
      <c r="O103" s="240"/>
      <c r="P103" s="118"/>
      <c r="Q103" s="185"/>
    </row>
    <row r="104" spans="1:17" x14ac:dyDescent="0.25">
      <c r="A104" s="185">
        <v>99</v>
      </c>
      <c r="B104" s="204" t="s">
        <v>1104</v>
      </c>
      <c r="C104" s="204">
        <v>9</v>
      </c>
      <c r="D104" s="209" t="s">
        <v>1201</v>
      </c>
      <c r="E104" s="81" t="s">
        <v>1356</v>
      </c>
      <c r="F104" s="236" t="s">
        <v>1006</v>
      </c>
      <c r="G104" s="81">
        <v>2022</v>
      </c>
      <c r="H104" s="81">
        <v>2022</v>
      </c>
      <c r="I104" s="237"/>
      <c r="J104" s="231"/>
      <c r="K104" s="232"/>
      <c r="L104" s="232"/>
      <c r="M104" s="238"/>
      <c r="N104" s="239">
        <v>1027.8599999999999</v>
      </c>
      <c r="O104" s="240"/>
      <c r="P104" s="118"/>
      <c r="Q104" s="185"/>
    </row>
    <row r="105" spans="1:17" x14ac:dyDescent="0.25">
      <c r="A105" s="185">
        <v>100</v>
      </c>
      <c r="B105" s="204" t="s">
        <v>1105</v>
      </c>
      <c r="C105" s="204">
        <v>9</v>
      </c>
      <c r="D105" s="209" t="s">
        <v>1201</v>
      </c>
      <c r="E105" s="81" t="s">
        <v>1356</v>
      </c>
      <c r="F105" s="236" t="s">
        <v>1007</v>
      </c>
      <c r="G105" s="81">
        <v>2022</v>
      </c>
      <c r="H105" s="81">
        <v>2022</v>
      </c>
      <c r="I105" s="237"/>
      <c r="J105" s="231"/>
      <c r="K105" s="232"/>
      <c r="L105" s="232"/>
      <c r="M105" s="238"/>
      <c r="N105" s="239">
        <v>111.22</v>
      </c>
      <c r="O105" s="240"/>
      <c r="P105" s="118"/>
      <c r="Q105" s="185"/>
    </row>
    <row r="106" spans="1:17" x14ac:dyDescent="0.25">
      <c r="A106" s="185">
        <v>101</v>
      </c>
      <c r="B106" s="204" t="s">
        <v>1106</v>
      </c>
      <c r="C106" s="204">
        <v>9</v>
      </c>
      <c r="D106" s="209" t="s">
        <v>1201</v>
      </c>
      <c r="E106" s="81" t="s">
        <v>1356</v>
      </c>
      <c r="F106" s="236" t="s">
        <v>1008</v>
      </c>
      <c r="G106" s="81">
        <v>2022</v>
      </c>
      <c r="H106" s="81">
        <v>2022</v>
      </c>
      <c r="I106" s="237"/>
      <c r="J106" s="231"/>
      <c r="K106" s="232"/>
      <c r="L106" s="232"/>
      <c r="M106" s="238"/>
      <c r="N106" s="239">
        <v>649.6</v>
      </c>
      <c r="O106" s="240"/>
      <c r="P106" s="118"/>
      <c r="Q106" s="185"/>
    </row>
    <row r="107" spans="1:17" x14ac:dyDescent="0.25">
      <c r="A107" s="185">
        <v>102</v>
      </c>
      <c r="B107" s="204" t="s">
        <v>1107</v>
      </c>
      <c r="C107" s="204">
        <v>9</v>
      </c>
      <c r="D107" s="209" t="s">
        <v>1201</v>
      </c>
      <c r="E107" s="81" t="s">
        <v>1356</v>
      </c>
      <c r="F107" s="236" t="s">
        <v>1009</v>
      </c>
      <c r="G107" s="81">
        <v>2022</v>
      </c>
      <c r="H107" s="81">
        <v>2022</v>
      </c>
      <c r="I107" s="237"/>
      <c r="J107" s="231"/>
      <c r="K107" s="232"/>
      <c r="L107" s="232"/>
      <c r="M107" s="238"/>
      <c r="N107" s="239">
        <v>378.26</v>
      </c>
      <c r="O107" s="240"/>
      <c r="P107" s="118"/>
      <c r="Q107" s="185"/>
    </row>
    <row r="108" spans="1:17" ht="25.5" x14ac:dyDescent="0.25">
      <c r="A108" s="185">
        <v>103</v>
      </c>
      <c r="B108" s="204" t="s">
        <v>1108</v>
      </c>
      <c r="C108" s="204">
        <v>9</v>
      </c>
      <c r="D108" s="209" t="s">
        <v>1201</v>
      </c>
      <c r="E108" s="81" t="s">
        <v>1357</v>
      </c>
      <c r="F108" s="236" t="s">
        <v>1010</v>
      </c>
      <c r="G108" s="81">
        <v>2031</v>
      </c>
      <c r="H108" s="81">
        <v>2031</v>
      </c>
      <c r="I108" s="237"/>
      <c r="J108" s="231"/>
      <c r="K108" s="232"/>
      <c r="L108" s="232"/>
      <c r="M108" s="238"/>
      <c r="N108" s="239">
        <v>2979.09</v>
      </c>
      <c r="O108" s="240"/>
      <c r="P108" s="118"/>
      <c r="Q108" s="185"/>
    </row>
    <row r="109" spans="1:17" x14ac:dyDescent="0.25">
      <c r="A109" s="185">
        <v>104</v>
      </c>
      <c r="B109" s="204" t="s">
        <v>1109</v>
      </c>
      <c r="C109" s="204">
        <v>9</v>
      </c>
      <c r="D109" s="209" t="s">
        <v>1201</v>
      </c>
      <c r="E109" s="81" t="s">
        <v>1356</v>
      </c>
      <c r="F109" s="236" t="s">
        <v>1011</v>
      </c>
      <c r="G109" s="81">
        <v>2021</v>
      </c>
      <c r="H109" s="81">
        <v>2021</v>
      </c>
      <c r="I109" s="237"/>
      <c r="J109" s="231"/>
      <c r="K109" s="232"/>
      <c r="L109" s="232"/>
      <c r="M109" s="238"/>
      <c r="N109" s="239">
        <v>621.26</v>
      </c>
      <c r="O109" s="240"/>
      <c r="P109" s="118"/>
      <c r="Q109" s="185"/>
    </row>
    <row r="110" spans="1:17" x14ac:dyDescent="0.25">
      <c r="A110" s="185">
        <v>105</v>
      </c>
      <c r="B110" s="204" t="s">
        <v>1110</v>
      </c>
      <c r="C110" s="204">
        <v>9</v>
      </c>
      <c r="D110" s="209" t="s">
        <v>1201</v>
      </c>
      <c r="E110" s="81" t="s">
        <v>1356</v>
      </c>
      <c r="F110" s="236" t="s">
        <v>1012</v>
      </c>
      <c r="G110" s="81">
        <v>2021</v>
      </c>
      <c r="H110" s="81">
        <v>2021</v>
      </c>
      <c r="I110" s="237"/>
      <c r="J110" s="231"/>
      <c r="K110" s="232"/>
      <c r="L110" s="232"/>
      <c r="M110" s="238"/>
      <c r="N110" s="239">
        <v>249.62</v>
      </c>
      <c r="O110" s="240"/>
      <c r="P110" s="118"/>
      <c r="Q110" s="185"/>
    </row>
    <row r="111" spans="1:17" x14ac:dyDescent="0.25">
      <c r="A111" s="185">
        <v>106</v>
      </c>
      <c r="B111" s="204" t="s">
        <v>1111</v>
      </c>
      <c r="C111" s="204">
        <v>9</v>
      </c>
      <c r="D111" s="209" t="s">
        <v>1201</v>
      </c>
      <c r="E111" s="81" t="s">
        <v>1356</v>
      </c>
      <c r="F111" s="236" t="s">
        <v>1013</v>
      </c>
      <c r="G111" s="81">
        <v>2021</v>
      </c>
      <c r="H111" s="81">
        <v>2021</v>
      </c>
      <c r="I111" s="237"/>
      <c r="J111" s="231"/>
      <c r="K111" s="232"/>
      <c r="L111" s="232"/>
      <c r="M111" s="238"/>
      <c r="N111" s="239">
        <v>364.88</v>
      </c>
      <c r="O111" s="240"/>
      <c r="P111" s="118"/>
      <c r="Q111" s="185"/>
    </row>
    <row r="112" spans="1:17" x14ac:dyDescent="0.25">
      <c r="A112" s="185">
        <v>107</v>
      </c>
      <c r="B112" s="204" t="s">
        <v>1112</v>
      </c>
      <c r="C112" s="204">
        <v>9</v>
      </c>
      <c r="D112" s="209" t="s">
        <v>1201</v>
      </c>
      <c r="E112" s="81" t="s">
        <v>1356</v>
      </c>
      <c r="F112" s="236" t="s">
        <v>1014</v>
      </c>
      <c r="G112" s="81">
        <v>2021</v>
      </c>
      <c r="H112" s="81">
        <v>2021</v>
      </c>
      <c r="I112" s="237"/>
      <c r="J112" s="231"/>
      <c r="K112" s="232"/>
      <c r="L112" s="232"/>
      <c r="M112" s="238"/>
      <c r="N112" s="239">
        <v>543.69000000000005</v>
      </c>
      <c r="O112" s="240"/>
      <c r="P112" s="118"/>
      <c r="Q112" s="185"/>
    </row>
    <row r="113" spans="1:17" x14ac:dyDescent="0.25">
      <c r="A113" s="185">
        <v>108</v>
      </c>
      <c r="B113" s="204" t="s">
        <v>1113</v>
      </c>
      <c r="C113" s="204">
        <v>9</v>
      </c>
      <c r="D113" s="209" t="s">
        <v>1201</v>
      </c>
      <c r="E113" s="81" t="s">
        <v>1356</v>
      </c>
      <c r="F113" s="236" t="s">
        <v>1015</v>
      </c>
      <c r="G113" s="81">
        <v>2021</v>
      </c>
      <c r="H113" s="81">
        <v>2021</v>
      </c>
      <c r="I113" s="237"/>
      <c r="J113" s="231"/>
      <c r="K113" s="232"/>
      <c r="L113" s="232"/>
      <c r="M113" s="238"/>
      <c r="N113" s="239">
        <v>2140.81</v>
      </c>
      <c r="O113" s="240"/>
      <c r="P113" s="118"/>
      <c r="Q113" s="185"/>
    </row>
    <row r="114" spans="1:17" x14ac:dyDescent="0.25">
      <c r="A114" s="185">
        <v>109</v>
      </c>
      <c r="B114" s="204" t="s">
        <v>1114</v>
      </c>
      <c r="C114" s="204">
        <v>9</v>
      </c>
      <c r="D114" s="209" t="s">
        <v>1201</v>
      </c>
      <c r="E114" s="81" t="s">
        <v>1356</v>
      </c>
      <c r="F114" s="236" t="s">
        <v>1016</v>
      </c>
      <c r="G114" s="81">
        <v>2021</v>
      </c>
      <c r="H114" s="81">
        <v>2021</v>
      </c>
      <c r="I114" s="237"/>
      <c r="J114" s="231"/>
      <c r="K114" s="232"/>
      <c r="L114" s="232"/>
      <c r="M114" s="238"/>
      <c r="N114" s="239">
        <v>2442.2800000000002</v>
      </c>
      <c r="O114" s="240"/>
      <c r="P114" s="118"/>
      <c r="Q114" s="185"/>
    </row>
    <row r="115" spans="1:17" x14ac:dyDescent="0.25">
      <c r="A115" s="185">
        <v>110</v>
      </c>
      <c r="B115" s="204" t="s">
        <v>1115</v>
      </c>
      <c r="C115" s="204">
        <v>9</v>
      </c>
      <c r="D115" s="209" t="s">
        <v>1201</v>
      </c>
      <c r="E115" s="81" t="s">
        <v>1356</v>
      </c>
      <c r="F115" s="236" t="s">
        <v>1017</v>
      </c>
      <c r="G115" s="81">
        <v>2021</v>
      </c>
      <c r="H115" s="81">
        <v>2021</v>
      </c>
      <c r="I115" s="237"/>
      <c r="J115" s="231"/>
      <c r="K115" s="232"/>
      <c r="L115" s="232"/>
      <c r="M115" s="238"/>
      <c r="N115" s="239">
        <v>734.47</v>
      </c>
      <c r="O115" s="240"/>
      <c r="P115" s="118"/>
      <c r="Q115" s="185"/>
    </row>
    <row r="116" spans="1:17" x14ac:dyDescent="0.25">
      <c r="A116" s="185">
        <v>111</v>
      </c>
      <c r="B116" s="204" t="s">
        <v>1116</v>
      </c>
      <c r="C116" s="204">
        <v>9</v>
      </c>
      <c r="D116" s="209" t="s">
        <v>1201</v>
      </c>
      <c r="E116" s="81" t="s">
        <v>1356</v>
      </c>
      <c r="F116" s="236" t="s">
        <v>1018</v>
      </c>
      <c r="G116" s="81">
        <v>2021</v>
      </c>
      <c r="H116" s="81">
        <v>2021</v>
      </c>
      <c r="I116" s="237"/>
      <c r="J116" s="231"/>
      <c r="K116" s="232"/>
      <c r="L116" s="232"/>
      <c r="M116" s="238"/>
      <c r="N116" s="239">
        <v>605.27</v>
      </c>
      <c r="O116" s="240"/>
      <c r="P116" s="118"/>
      <c r="Q116" s="185"/>
    </row>
    <row r="117" spans="1:17" x14ac:dyDescent="0.25">
      <c r="A117" s="185">
        <v>112</v>
      </c>
      <c r="B117" s="204" t="s">
        <v>1117</v>
      </c>
      <c r="C117" s="204">
        <v>9</v>
      </c>
      <c r="D117" s="209" t="s">
        <v>1201</v>
      </c>
      <c r="E117" s="81" t="s">
        <v>1356</v>
      </c>
      <c r="F117" s="236" t="s">
        <v>1019</v>
      </c>
      <c r="G117" s="81">
        <v>2021</v>
      </c>
      <c r="H117" s="81">
        <v>2021</v>
      </c>
      <c r="I117" s="237"/>
      <c r="J117" s="231"/>
      <c r="K117" s="232"/>
      <c r="L117" s="232"/>
      <c r="M117" s="238"/>
      <c r="N117" s="239">
        <v>1925.83</v>
      </c>
      <c r="O117" s="240"/>
      <c r="P117" s="118"/>
      <c r="Q117" s="185"/>
    </row>
    <row r="118" spans="1:17" x14ac:dyDescent="0.25">
      <c r="A118" s="185">
        <v>113</v>
      </c>
      <c r="B118" s="204" t="s">
        <v>1118</v>
      </c>
      <c r="C118" s="204">
        <v>9</v>
      </c>
      <c r="D118" s="209" t="s">
        <v>1201</v>
      </c>
      <c r="E118" s="81" t="s">
        <v>1356</v>
      </c>
      <c r="F118" s="236" t="s">
        <v>1020</v>
      </c>
      <c r="G118" s="81">
        <v>2021</v>
      </c>
      <c r="H118" s="81">
        <v>2021</v>
      </c>
      <c r="I118" s="237"/>
      <c r="J118" s="231"/>
      <c r="K118" s="232"/>
      <c r="L118" s="232"/>
      <c r="M118" s="238"/>
      <c r="N118" s="239">
        <v>340.53</v>
      </c>
      <c r="O118" s="240"/>
      <c r="P118" s="118"/>
      <c r="Q118" s="185"/>
    </row>
    <row r="119" spans="1:17" x14ac:dyDescent="0.25">
      <c r="A119" s="185">
        <v>114</v>
      </c>
      <c r="B119" s="204" t="s">
        <v>1119</v>
      </c>
      <c r="C119" s="204">
        <v>9</v>
      </c>
      <c r="D119" s="209" t="s">
        <v>1201</v>
      </c>
      <c r="E119" s="81" t="s">
        <v>1356</v>
      </c>
      <c r="F119" s="236" t="s">
        <v>1021</v>
      </c>
      <c r="G119" s="81">
        <v>2022</v>
      </c>
      <c r="H119" s="81">
        <v>2022</v>
      </c>
      <c r="I119" s="237"/>
      <c r="J119" s="231"/>
      <c r="K119" s="232"/>
      <c r="L119" s="232"/>
      <c r="M119" s="238"/>
      <c r="N119" s="239">
        <v>512.09</v>
      </c>
      <c r="O119" s="240"/>
      <c r="P119" s="118"/>
      <c r="Q119" s="185"/>
    </row>
    <row r="120" spans="1:17" x14ac:dyDescent="0.25">
      <c r="A120" s="185">
        <v>115</v>
      </c>
      <c r="B120" s="204" t="s">
        <v>1120</v>
      </c>
      <c r="C120" s="204">
        <v>9</v>
      </c>
      <c r="D120" s="209" t="s">
        <v>1201</v>
      </c>
      <c r="E120" s="81" t="s">
        <v>1356</v>
      </c>
      <c r="F120" s="236" t="s">
        <v>1022</v>
      </c>
      <c r="G120" s="81">
        <v>2022</v>
      </c>
      <c r="H120" s="81">
        <v>2022</v>
      </c>
      <c r="I120" s="237"/>
      <c r="J120" s="231"/>
      <c r="K120" s="232"/>
      <c r="L120" s="232"/>
      <c r="M120" s="238"/>
      <c r="N120" s="239">
        <v>273.02999999999997</v>
      </c>
      <c r="O120" s="240"/>
      <c r="P120" s="118"/>
      <c r="Q120" s="185"/>
    </row>
    <row r="121" spans="1:17" x14ac:dyDescent="0.25">
      <c r="A121" s="185">
        <v>116</v>
      </c>
      <c r="B121" s="204" t="s">
        <v>1121</v>
      </c>
      <c r="C121" s="204">
        <v>9</v>
      </c>
      <c r="D121" s="209" t="s">
        <v>1201</v>
      </c>
      <c r="E121" s="81" t="s">
        <v>1356</v>
      </c>
      <c r="F121" s="236" t="s">
        <v>1023</v>
      </c>
      <c r="G121" s="81">
        <v>2022</v>
      </c>
      <c r="H121" s="81">
        <v>2022</v>
      </c>
      <c r="I121" s="237"/>
      <c r="J121" s="231"/>
      <c r="K121" s="232"/>
      <c r="L121" s="232"/>
      <c r="M121" s="238"/>
      <c r="N121" s="239">
        <v>535.72</v>
      </c>
      <c r="O121" s="240"/>
      <c r="P121" s="118"/>
      <c r="Q121" s="185"/>
    </row>
    <row r="122" spans="1:17" x14ac:dyDescent="0.25">
      <c r="A122" s="185">
        <v>117</v>
      </c>
      <c r="B122" s="204" t="s">
        <v>1122</v>
      </c>
      <c r="C122" s="204">
        <v>9</v>
      </c>
      <c r="D122" s="209" t="s">
        <v>1201</v>
      </c>
      <c r="E122" s="81" t="s">
        <v>1356</v>
      </c>
      <c r="F122" s="236" t="s">
        <v>1024</v>
      </c>
      <c r="G122" s="81">
        <v>2022</v>
      </c>
      <c r="H122" s="81">
        <v>2022</v>
      </c>
      <c r="I122" s="237"/>
      <c r="J122" s="231"/>
      <c r="K122" s="232"/>
      <c r="L122" s="232"/>
      <c r="M122" s="238"/>
      <c r="N122" s="239">
        <v>467.66</v>
      </c>
      <c r="O122" s="240"/>
      <c r="P122" s="118"/>
      <c r="Q122" s="185"/>
    </row>
    <row r="123" spans="1:17" x14ac:dyDescent="0.25">
      <c r="A123" s="185">
        <v>118</v>
      </c>
      <c r="B123" s="204" t="s">
        <v>1123</v>
      </c>
      <c r="C123" s="204">
        <v>9</v>
      </c>
      <c r="D123" s="209" t="s">
        <v>1201</v>
      </c>
      <c r="E123" s="81" t="s">
        <v>1356</v>
      </c>
      <c r="F123" s="236" t="s">
        <v>1025</v>
      </c>
      <c r="G123" s="81">
        <v>2022</v>
      </c>
      <c r="H123" s="81">
        <v>2022</v>
      </c>
      <c r="I123" s="237"/>
      <c r="J123" s="231"/>
      <c r="K123" s="232"/>
      <c r="L123" s="232"/>
      <c r="M123" s="238"/>
      <c r="N123" s="239">
        <v>215.69</v>
      </c>
      <c r="O123" s="240"/>
      <c r="P123" s="118"/>
      <c r="Q123" s="185"/>
    </row>
    <row r="124" spans="1:17" x14ac:dyDescent="0.25">
      <c r="A124" s="185">
        <v>119</v>
      </c>
      <c r="B124" s="204" t="s">
        <v>1124</v>
      </c>
      <c r="C124" s="204">
        <v>9</v>
      </c>
      <c r="D124" s="209" t="s">
        <v>1201</v>
      </c>
      <c r="E124" s="81" t="s">
        <v>1356</v>
      </c>
      <c r="F124" s="236" t="s">
        <v>1026</v>
      </c>
      <c r="G124" s="81">
        <v>2022</v>
      </c>
      <c r="H124" s="81">
        <v>2022</v>
      </c>
      <c r="I124" s="237"/>
      <c r="J124" s="231"/>
      <c r="K124" s="232"/>
      <c r="L124" s="232"/>
      <c r="M124" s="238"/>
      <c r="N124" s="239">
        <v>1429.33</v>
      </c>
      <c r="O124" s="240"/>
      <c r="P124" s="118"/>
      <c r="Q124" s="185"/>
    </row>
    <row r="125" spans="1:17" x14ac:dyDescent="0.25">
      <c r="A125" s="185">
        <v>120</v>
      </c>
      <c r="B125" s="204" t="s">
        <v>1125</v>
      </c>
      <c r="C125" s="204">
        <v>9</v>
      </c>
      <c r="D125" s="209" t="s">
        <v>1201</v>
      </c>
      <c r="E125" s="81" t="s">
        <v>1356</v>
      </c>
      <c r="F125" s="236" t="s">
        <v>1027</v>
      </c>
      <c r="G125" s="81">
        <v>2022</v>
      </c>
      <c r="H125" s="81">
        <v>2022</v>
      </c>
      <c r="I125" s="237"/>
      <c r="J125" s="231"/>
      <c r="K125" s="232"/>
      <c r="L125" s="232"/>
      <c r="M125" s="238"/>
      <c r="N125" s="239">
        <v>204.98</v>
      </c>
      <c r="O125" s="240"/>
      <c r="P125" s="118"/>
      <c r="Q125" s="185"/>
    </row>
    <row r="126" spans="1:17" x14ac:dyDescent="0.25">
      <c r="A126" s="185">
        <v>121</v>
      </c>
      <c r="B126" s="204" t="s">
        <v>1126</v>
      </c>
      <c r="C126" s="204">
        <v>9</v>
      </c>
      <c r="D126" s="209" t="s">
        <v>1201</v>
      </c>
      <c r="E126" s="81" t="s">
        <v>1356</v>
      </c>
      <c r="F126" s="236" t="s">
        <v>1028</v>
      </c>
      <c r="G126" s="81">
        <v>2022</v>
      </c>
      <c r="H126" s="81">
        <v>2022</v>
      </c>
      <c r="I126" s="237"/>
      <c r="J126" s="231"/>
      <c r="K126" s="232"/>
      <c r="L126" s="232"/>
      <c r="M126" s="238"/>
      <c r="N126" s="239">
        <v>1551.53</v>
      </c>
      <c r="O126" s="240"/>
      <c r="P126" s="118"/>
      <c r="Q126" s="185"/>
    </row>
    <row r="127" spans="1:17" x14ac:dyDescent="0.25">
      <c r="A127" s="185">
        <v>122</v>
      </c>
      <c r="B127" s="204" t="s">
        <v>1127</v>
      </c>
      <c r="C127" s="204">
        <v>9</v>
      </c>
      <c r="D127" s="209" t="s">
        <v>1201</v>
      </c>
      <c r="E127" s="81" t="s">
        <v>1356</v>
      </c>
      <c r="F127" s="236" t="s">
        <v>1029</v>
      </c>
      <c r="G127" s="81">
        <v>2022</v>
      </c>
      <c r="H127" s="81">
        <v>2022</v>
      </c>
      <c r="I127" s="237"/>
      <c r="J127" s="231"/>
      <c r="K127" s="232"/>
      <c r="L127" s="232"/>
      <c r="M127" s="238"/>
      <c r="N127" s="239">
        <v>304.2</v>
      </c>
      <c r="O127" s="240"/>
      <c r="P127" s="118"/>
      <c r="Q127" s="185"/>
    </row>
    <row r="128" spans="1:17" x14ac:dyDescent="0.25">
      <c r="A128" s="185">
        <v>123</v>
      </c>
      <c r="B128" s="204" t="s">
        <v>1128</v>
      </c>
      <c r="C128" s="204">
        <v>9</v>
      </c>
      <c r="D128" s="209" t="s">
        <v>1201</v>
      </c>
      <c r="E128" s="81" t="s">
        <v>1356</v>
      </c>
      <c r="F128" s="236" t="s">
        <v>1030</v>
      </c>
      <c r="G128" s="81">
        <v>2022</v>
      </c>
      <c r="H128" s="81">
        <v>2022</v>
      </c>
      <c r="I128" s="237"/>
      <c r="J128" s="231"/>
      <c r="K128" s="232"/>
      <c r="L128" s="232"/>
      <c r="M128" s="238"/>
      <c r="N128" s="239">
        <v>991</v>
      </c>
      <c r="O128" s="240"/>
      <c r="P128" s="118"/>
      <c r="Q128" s="185"/>
    </row>
    <row r="129" spans="1:17" x14ac:dyDescent="0.25">
      <c r="A129" s="185">
        <v>124</v>
      </c>
      <c r="B129" s="204" t="s">
        <v>1129</v>
      </c>
      <c r="C129" s="204">
        <v>9</v>
      </c>
      <c r="D129" s="209" t="s">
        <v>1201</v>
      </c>
      <c r="E129" s="81" t="s">
        <v>1356</v>
      </c>
      <c r="F129" s="236" t="s">
        <v>1031</v>
      </c>
      <c r="G129" s="81">
        <v>2022</v>
      </c>
      <c r="H129" s="81">
        <v>2022</v>
      </c>
      <c r="I129" s="237"/>
      <c r="J129" s="231"/>
      <c r="K129" s="232"/>
      <c r="L129" s="232"/>
      <c r="M129" s="238"/>
      <c r="N129" s="239">
        <v>276.97000000000003</v>
      </c>
      <c r="O129" s="240"/>
      <c r="P129" s="118"/>
      <c r="Q129" s="185"/>
    </row>
    <row r="130" spans="1:17" x14ac:dyDescent="0.25">
      <c r="A130" s="185">
        <v>125</v>
      </c>
      <c r="B130" s="204" t="s">
        <v>1130</v>
      </c>
      <c r="C130" s="204">
        <v>9</v>
      </c>
      <c r="D130" s="209" t="s">
        <v>1201</v>
      </c>
      <c r="E130" s="81" t="s">
        <v>1356</v>
      </c>
      <c r="F130" s="236" t="s">
        <v>1032</v>
      </c>
      <c r="G130" s="81">
        <v>2022</v>
      </c>
      <c r="H130" s="81">
        <v>2022</v>
      </c>
      <c r="I130" s="237"/>
      <c r="J130" s="231"/>
      <c r="K130" s="232"/>
      <c r="L130" s="232"/>
      <c r="M130" s="238"/>
      <c r="N130" s="239">
        <v>2414.5500000000002</v>
      </c>
      <c r="O130" s="240"/>
      <c r="P130" s="118"/>
      <c r="Q130" s="185"/>
    </row>
    <row r="131" spans="1:17" x14ac:dyDescent="0.25">
      <c r="A131" s="185">
        <v>126</v>
      </c>
      <c r="B131" s="204" t="s">
        <v>1131</v>
      </c>
      <c r="C131" s="204">
        <v>9</v>
      </c>
      <c r="D131" s="209" t="s">
        <v>1201</v>
      </c>
      <c r="E131" s="81" t="s">
        <v>1356</v>
      </c>
      <c r="F131" s="236" t="s">
        <v>1033</v>
      </c>
      <c r="G131" s="81">
        <v>2022</v>
      </c>
      <c r="H131" s="81">
        <v>2022</v>
      </c>
      <c r="I131" s="237"/>
      <c r="J131" s="231"/>
      <c r="K131" s="232"/>
      <c r="L131" s="232"/>
      <c r="M131" s="238"/>
      <c r="N131" s="239">
        <v>566.55999999999995</v>
      </c>
      <c r="O131" s="240"/>
      <c r="P131" s="118"/>
      <c r="Q131" s="185"/>
    </row>
    <row r="132" spans="1:17" x14ac:dyDescent="0.25">
      <c r="A132" s="185">
        <v>127</v>
      </c>
      <c r="B132" s="204" t="s">
        <v>1132</v>
      </c>
      <c r="C132" s="204">
        <v>9</v>
      </c>
      <c r="D132" s="209" t="s">
        <v>1201</v>
      </c>
      <c r="E132" s="81" t="s">
        <v>1356</v>
      </c>
      <c r="F132" s="236" t="s">
        <v>1034</v>
      </c>
      <c r="G132" s="81">
        <v>2022</v>
      </c>
      <c r="H132" s="81">
        <v>2022</v>
      </c>
      <c r="I132" s="237"/>
      <c r="J132" s="231"/>
      <c r="K132" s="232"/>
      <c r="L132" s="232"/>
      <c r="M132" s="238"/>
      <c r="N132" s="239">
        <v>700.66</v>
      </c>
      <c r="O132" s="240"/>
      <c r="P132" s="118"/>
      <c r="Q132" s="185"/>
    </row>
    <row r="133" spans="1:17" x14ac:dyDescent="0.25">
      <c r="A133" s="185">
        <v>128</v>
      </c>
      <c r="B133" s="204" t="s">
        <v>1133</v>
      </c>
      <c r="C133" s="204">
        <v>9</v>
      </c>
      <c r="D133" s="209" t="s">
        <v>1201</v>
      </c>
      <c r="E133" s="81" t="s">
        <v>1358</v>
      </c>
      <c r="F133" s="236" t="s">
        <v>1035</v>
      </c>
      <c r="G133" s="81">
        <v>2023</v>
      </c>
      <c r="H133" s="81">
        <v>2023</v>
      </c>
      <c r="I133" s="237"/>
      <c r="J133" s="231"/>
      <c r="K133" s="232"/>
      <c r="L133" s="232"/>
      <c r="M133" s="238"/>
      <c r="N133" s="239">
        <v>3517.89</v>
      </c>
      <c r="O133" s="240"/>
      <c r="P133" s="118"/>
      <c r="Q133" s="185"/>
    </row>
    <row r="134" spans="1:17" x14ac:dyDescent="0.25">
      <c r="A134" s="185">
        <v>129</v>
      </c>
      <c r="B134" s="204" t="s">
        <v>1134</v>
      </c>
      <c r="C134" s="204">
        <v>9</v>
      </c>
      <c r="D134" s="209" t="s">
        <v>1201</v>
      </c>
      <c r="E134" s="81" t="s">
        <v>1356</v>
      </c>
      <c r="F134" s="236" t="s">
        <v>1036</v>
      </c>
      <c r="G134" s="81">
        <v>2023</v>
      </c>
      <c r="H134" s="81">
        <v>2023</v>
      </c>
      <c r="I134" s="237"/>
      <c r="J134" s="231"/>
      <c r="K134" s="232"/>
      <c r="L134" s="232"/>
      <c r="M134" s="238"/>
      <c r="N134" s="239">
        <v>412.31</v>
      </c>
      <c r="O134" s="240"/>
      <c r="P134" s="118"/>
      <c r="Q134" s="185"/>
    </row>
    <row r="135" spans="1:17" x14ac:dyDescent="0.25">
      <c r="A135" s="185">
        <v>130</v>
      </c>
      <c r="B135" s="204" t="s">
        <v>1135</v>
      </c>
      <c r="C135" s="204">
        <v>9</v>
      </c>
      <c r="D135" s="209" t="s">
        <v>1201</v>
      </c>
      <c r="E135" s="81" t="s">
        <v>1356</v>
      </c>
      <c r="F135" s="236" t="s">
        <v>1037</v>
      </c>
      <c r="G135" s="81">
        <v>2023</v>
      </c>
      <c r="H135" s="81">
        <v>2023</v>
      </c>
      <c r="I135" s="237"/>
      <c r="J135" s="231"/>
      <c r="K135" s="232"/>
      <c r="L135" s="232"/>
      <c r="M135" s="238"/>
      <c r="N135" s="239">
        <v>201.5</v>
      </c>
      <c r="O135" s="240"/>
      <c r="P135" s="118"/>
      <c r="Q135" s="185"/>
    </row>
    <row r="136" spans="1:17" x14ac:dyDescent="0.25">
      <c r="A136" s="185">
        <v>131</v>
      </c>
      <c r="B136" s="204" t="s">
        <v>1136</v>
      </c>
      <c r="C136" s="204">
        <v>9</v>
      </c>
      <c r="D136" s="209" t="s">
        <v>1201</v>
      </c>
      <c r="E136" s="81" t="s">
        <v>1356</v>
      </c>
      <c r="F136" s="236" t="s">
        <v>1038</v>
      </c>
      <c r="G136" s="81">
        <v>2023</v>
      </c>
      <c r="H136" s="81">
        <v>2023</v>
      </c>
      <c r="I136" s="237"/>
      <c r="J136" s="231"/>
      <c r="K136" s="232"/>
      <c r="L136" s="232"/>
      <c r="M136" s="238"/>
      <c r="N136" s="239">
        <v>298.05</v>
      </c>
      <c r="O136" s="240"/>
      <c r="P136" s="118"/>
      <c r="Q136" s="185"/>
    </row>
    <row r="137" spans="1:17" x14ac:dyDescent="0.25">
      <c r="A137" s="185">
        <v>132</v>
      </c>
      <c r="B137" s="204" t="s">
        <v>1137</v>
      </c>
      <c r="C137" s="204">
        <v>9</v>
      </c>
      <c r="D137" s="209" t="s">
        <v>1201</v>
      </c>
      <c r="E137" s="81" t="s">
        <v>1356</v>
      </c>
      <c r="F137" s="236" t="s">
        <v>1039</v>
      </c>
      <c r="G137" s="81">
        <v>2023</v>
      </c>
      <c r="H137" s="81">
        <v>2023</v>
      </c>
      <c r="I137" s="237"/>
      <c r="J137" s="231"/>
      <c r="K137" s="232"/>
      <c r="L137" s="232"/>
      <c r="M137" s="238"/>
      <c r="N137" s="239">
        <v>2004.63</v>
      </c>
      <c r="O137" s="240"/>
      <c r="P137" s="118"/>
      <c r="Q137" s="185"/>
    </row>
    <row r="138" spans="1:17" ht="25.5" x14ac:dyDescent="0.25">
      <c r="A138" s="185">
        <v>133</v>
      </c>
      <c r="B138" s="204" t="s">
        <v>1138</v>
      </c>
      <c r="C138" s="204">
        <v>9</v>
      </c>
      <c r="D138" s="209" t="s">
        <v>1201</v>
      </c>
      <c r="E138" s="81" t="s">
        <v>1356</v>
      </c>
      <c r="F138" s="236" t="s">
        <v>1040</v>
      </c>
      <c r="G138" s="81">
        <v>2023</v>
      </c>
      <c r="H138" s="81">
        <v>2023</v>
      </c>
      <c r="I138" s="237"/>
      <c r="J138" s="231"/>
      <c r="K138" s="232"/>
      <c r="L138" s="232"/>
      <c r="M138" s="238"/>
      <c r="N138" s="239">
        <v>475.52</v>
      </c>
      <c r="O138" s="240"/>
      <c r="P138" s="118"/>
      <c r="Q138" s="185"/>
    </row>
    <row r="139" spans="1:17" x14ac:dyDescent="0.25">
      <c r="A139" s="185">
        <v>134</v>
      </c>
      <c r="B139" s="204" t="s">
        <v>1139</v>
      </c>
      <c r="C139" s="204">
        <v>9</v>
      </c>
      <c r="D139" s="209" t="s">
        <v>1201</v>
      </c>
      <c r="E139" s="81" t="s">
        <v>1356</v>
      </c>
      <c r="F139" s="236" t="s">
        <v>1041</v>
      </c>
      <c r="G139" s="81">
        <v>2023</v>
      </c>
      <c r="H139" s="81">
        <v>2023</v>
      </c>
      <c r="I139" s="237"/>
      <c r="J139" s="231"/>
      <c r="K139" s="232"/>
      <c r="L139" s="232"/>
      <c r="M139" s="238"/>
      <c r="N139" s="239">
        <v>411.03</v>
      </c>
      <c r="O139" s="240"/>
      <c r="P139" s="118"/>
      <c r="Q139" s="185"/>
    </row>
    <row r="140" spans="1:17" x14ac:dyDescent="0.25">
      <c r="A140" s="185">
        <v>135</v>
      </c>
      <c r="B140" s="204" t="s">
        <v>1140</v>
      </c>
      <c r="C140" s="204">
        <v>9</v>
      </c>
      <c r="D140" s="209" t="s">
        <v>1201</v>
      </c>
      <c r="E140" s="81" t="s">
        <v>1356</v>
      </c>
      <c r="F140" s="236" t="s">
        <v>1042</v>
      </c>
      <c r="G140" s="81">
        <v>2023</v>
      </c>
      <c r="H140" s="81">
        <v>2023</v>
      </c>
      <c r="I140" s="237"/>
      <c r="J140" s="231"/>
      <c r="K140" s="232"/>
      <c r="L140" s="232"/>
      <c r="M140" s="238"/>
      <c r="N140" s="239">
        <v>361.04</v>
      </c>
      <c r="O140" s="240"/>
      <c r="P140" s="118"/>
      <c r="Q140" s="185"/>
    </row>
    <row r="141" spans="1:17" x14ac:dyDescent="0.25">
      <c r="A141" s="185">
        <v>136</v>
      </c>
      <c r="B141" s="204" t="s">
        <v>1141</v>
      </c>
      <c r="C141" s="204">
        <v>9</v>
      </c>
      <c r="D141" s="209" t="s">
        <v>1201</v>
      </c>
      <c r="E141" s="81" t="s">
        <v>1356</v>
      </c>
      <c r="F141" s="236" t="s">
        <v>1043</v>
      </c>
      <c r="G141" s="81">
        <v>2023</v>
      </c>
      <c r="H141" s="81">
        <v>2023</v>
      </c>
      <c r="I141" s="237"/>
      <c r="J141" s="231"/>
      <c r="K141" s="232"/>
      <c r="L141" s="232"/>
      <c r="M141" s="238"/>
      <c r="N141" s="239">
        <v>371.25</v>
      </c>
      <c r="O141" s="240"/>
      <c r="P141" s="118"/>
      <c r="Q141" s="185"/>
    </row>
    <row r="142" spans="1:17" x14ac:dyDescent="0.25">
      <c r="A142" s="185">
        <v>137</v>
      </c>
      <c r="B142" s="204" t="s">
        <v>1142</v>
      </c>
      <c r="C142" s="204">
        <v>9</v>
      </c>
      <c r="D142" s="209" t="s">
        <v>1201</v>
      </c>
      <c r="E142" s="81" t="s">
        <v>1356</v>
      </c>
      <c r="F142" s="236" t="s">
        <v>1044</v>
      </c>
      <c r="G142" s="81">
        <v>2023</v>
      </c>
      <c r="H142" s="81">
        <v>2023</v>
      </c>
      <c r="I142" s="237"/>
      <c r="J142" s="231"/>
      <c r="K142" s="232"/>
      <c r="L142" s="232"/>
      <c r="M142" s="238"/>
      <c r="N142" s="239">
        <v>370.09</v>
      </c>
      <c r="O142" s="240"/>
      <c r="P142" s="118"/>
      <c r="Q142" s="185"/>
    </row>
    <row r="143" spans="1:17" x14ac:dyDescent="0.25">
      <c r="A143" s="185">
        <v>138</v>
      </c>
      <c r="B143" s="204" t="s">
        <v>1143</v>
      </c>
      <c r="C143" s="204">
        <v>9</v>
      </c>
      <c r="D143" s="209" t="s">
        <v>1201</v>
      </c>
      <c r="E143" s="81" t="s">
        <v>1356</v>
      </c>
      <c r="F143" s="236" t="s">
        <v>1045</v>
      </c>
      <c r="G143" s="81">
        <v>2023</v>
      </c>
      <c r="H143" s="81">
        <v>2023</v>
      </c>
      <c r="I143" s="237"/>
      <c r="J143" s="231"/>
      <c r="K143" s="232"/>
      <c r="L143" s="232"/>
      <c r="M143" s="238"/>
      <c r="N143" s="239">
        <v>484.02</v>
      </c>
      <c r="O143" s="240"/>
      <c r="P143" s="118"/>
      <c r="Q143" s="185"/>
    </row>
    <row r="144" spans="1:17" x14ac:dyDescent="0.25">
      <c r="A144" s="185">
        <v>139</v>
      </c>
      <c r="B144" s="204" t="s">
        <v>1144</v>
      </c>
      <c r="C144" s="204">
        <v>9</v>
      </c>
      <c r="D144" s="209" t="s">
        <v>1201</v>
      </c>
      <c r="E144" s="81" t="s">
        <v>1356</v>
      </c>
      <c r="F144" s="236" t="s">
        <v>1046</v>
      </c>
      <c r="G144" s="81">
        <v>2023</v>
      </c>
      <c r="H144" s="81">
        <v>2023</v>
      </c>
      <c r="I144" s="237"/>
      <c r="J144" s="231"/>
      <c r="K144" s="232"/>
      <c r="L144" s="232"/>
      <c r="M144" s="238"/>
      <c r="N144" s="239">
        <v>464.81</v>
      </c>
      <c r="O144" s="240"/>
      <c r="P144" s="118"/>
      <c r="Q144" s="185"/>
    </row>
    <row r="145" spans="1:17" x14ac:dyDescent="0.25">
      <c r="A145" s="185">
        <v>140</v>
      </c>
      <c r="B145" s="204" t="s">
        <v>1145</v>
      </c>
      <c r="C145" s="204">
        <v>9</v>
      </c>
      <c r="D145" s="209" t="s">
        <v>1201</v>
      </c>
      <c r="E145" s="81" t="s">
        <v>1349</v>
      </c>
      <c r="F145" s="236" t="s">
        <v>1047</v>
      </c>
      <c r="G145" s="81">
        <v>2023</v>
      </c>
      <c r="H145" s="81">
        <v>2023</v>
      </c>
      <c r="I145" s="237"/>
      <c r="J145" s="231"/>
      <c r="K145" s="232"/>
      <c r="L145" s="232"/>
      <c r="M145" s="238"/>
      <c r="N145" s="239">
        <v>617.21</v>
      </c>
      <c r="O145" s="240"/>
      <c r="P145" s="118"/>
      <c r="Q145" s="185"/>
    </row>
    <row r="146" spans="1:17" ht="25.5" x14ac:dyDescent="0.25">
      <c r="A146" s="185">
        <v>141</v>
      </c>
      <c r="B146" s="204" t="s">
        <v>1146</v>
      </c>
      <c r="C146" s="204">
        <v>9</v>
      </c>
      <c r="D146" s="209" t="s">
        <v>1201</v>
      </c>
      <c r="E146" s="81" t="s">
        <v>1357</v>
      </c>
      <c r="F146" s="236" t="s">
        <v>1048</v>
      </c>
      <c r="G146" s="81">
        <v>2024</v>
      </c>
      <c r="H146" s="81">
        <v>2024</v>
      </c>
      <c r="I146" s="237"/>
      <c r="J146" s="231"/>
      <c r="K146" s="232"/>
      <c r="L146" s="232"/>
      <c r="M146" s="238"/>
      <c r="N146" s="239">
        <v>797.49</v>
      </c>
      <c r="O146" s="240"/>
      <c r="P146" s="118"/>
      <c r="Q146" s="185"/>
    </row>
    <row r="147" spans="1:17" ht="25.5" x14ac:dyDescent="0.25">
      <c r="A147" s="185">
        <v>142</v>
      </c>
      <c r="B147" s="204" t="s">
        <v>1147</v>
      </c>
      <c r="C147" s="204">
        <v>9</v>
      </c>
      <c r="D147" s="209" t="s">
        <v>1201</v>
      </c>
      <c r="E147" s="81" t="s">
        <v>1357</v>
      </c>
      <c r="F147" s="236" t="s">
        <v>1049</v>
      </c>
      <c r="G147" s="81">
        <v>2024</v>
      </c>
      <c r="H147" s="81">
        <v>2024</v>
      </c>
      <c r="I147" s="237"/>
      <c r="J147" s="231"/>
      <c r="K147" s="232"/>
      <c r="L147" s="232"/>
      <c r="M147" s="238"/>
      <c r="N147" s="239">
        <v>1809.68</v>
      </c>
      <c r="O147" s="240"/>
      <c r="P147" s="118"/>
      <c r="Q147" s="185"/>
    </row>
    <row r="148" spans="1:17" ht="25.5" x14ac:dyDescent="0.25">
      <c r="A148" s="185">
        <v>143</v>
      </c>
      <c r="B148" s="204" t="s">
        <v>1148</v>
      </c>
      <c r="C148" s="204">
        <v>9</v>
      </c>
      <c r="D148" s="209" t="s">
        <v>1201</v>
      </c>
      <c r="E148" s="81" t="s">
        <v>1357</v>
      </c>
      <c r="F148" s="236" t="s">
        <v>1050</v>
      </c>
      <c r="G148" s="81">
        <v>2024</v>
      </c>
      <c r="H148" s="81">
        <v>2024</v>
      </c>
      <c r="I148" s="237"/>
      <c r="J148" s="231"/>
      <c r="K148" s="232"/>
      <c r="L148" s="232"/>
      <c r="M148" s="238"/>
      <c r="N148" s="239">
        <v>1506.42</v>
      </c>
      <c r="O148" s="240"/>
      <c r="P148" s="118"/>
      <c r="Q148" s="185"/>
    </row>
    <row r="149" spans="1:17" ht="25.5" x14ac:dyDescent="0.25">
      <c r="A149" s="185">
        <v>144</v>
      </c>
      <c r="B149" s="204" t="s">
        <v>1149</v>
      </c>
      <c r="C149" s="204">
        <v>9</v>
      </c>
      <c r="D149" s="209" t="s">
        <v>1201</v>
      </c>
      <c r="E149" s="81" t="s">
        <v>1357</v>
      </c>
      <c r="F149" s="236" t="s">
        <v>1051</v>
      </c>
      <c r="G149" s="81">
        <v>2024</v>
      </c>
      <c r="H149" s="81">
        <v>2024</v>
      </c>
      <c r="I149" s="237"/>
      <c r="J149" s="231"/>
      <c r="K149" s="232"/>
      <c r="L149" s="232"/>
      <c r="M149" s="238"/>
      <c r="N149" s="239">
        <v>353.41</v>
      </c>
      <c r="O149" s="240"/>
      <c r="P149" s="118"/>
      <c r="Q149" s="185"/>
    </row>
    <row r="150" spans="1:17" x14ac:dyDescent="0.25">
      <c r="A150" s="185">
        <v>145</v>
      </c>
      <c r="B150" s="204" t="s">
        <v>1150</v>
      </c>
      <c r="C150" s="204">
        <v>9</v>
      </c>
      <c r="D150" s="209" t="s">
        <v>1201</v>
      </c>
      <c r="E150" s="81" t="s">
        <v>1359</v>
      </c>
      <c r="F150" s="236" t="s">
        <v>1052</v>
      </c>
      <c r="G150" s="81">
        <v>2024</v>
      </c>
      <c r="H150" s="81">
        <v>2024</v>
      </c>
      <c r="I150" s="237"/>
      <c r="J150" s="231"/>
      <c r="K150" s="232"/>
      <c r="L150" s="232"/>
      <c r="M150" s="238"/>
      <c r="N150" s="239">
        <v>697.31</v>
      </c>
      <c r="O150" s="240"/>
      <c r="P150" s="118"/>
      <c r="Q150" s="185"/>
    </row>
    <row r="151" spans="1:17" x14ac:dyDescent="0.25">
      <c r="A151" s="185">
        <v>146</v>
      </c>
      <c r="B151" s="204" t="s">
        <v>1151</v>
      </c>
      <c r="C151" s="204">
        <v>9</v>
      </c>
      <c r="D151" s="209" t="s">
        <v>1201</v>
      </c>
      <c r="E151" s="81" t="s">
        <v>1360</v>
      </c>
      <c r="F151" s="236" t="s">
        <v>1053</v>
      </c>
      <c r="G151" s="81">
        <v>2024</v>
      </c>
      <c r="H151" s="81">
        <v>2024</v>
      </c>
      <c r="I151" s="237"/>
      <c r="J151" s="231"/>
      <c r="K151" s="232"/>
      <c r="L151" s="232"/>
      <c r="M151" s="238"/>
      <c r="N151" s="239">
        <v>558.04999999999995</v>
      </c>
      <c r="O151" s="240"/>
      <c r="P151" s="118"/>
      <c r="Q151" s="185"/>
    </row>
    <row r="152" spans="1:17" x14ac:dyDescent="0.25">
      <c r="A152" s="185">
        <v>147</v>
      </c>
      <c r="B152" s="204" t="s">
        <v>1152</v>
      </c>
      <c r="C152" s="204">
        <v>9</v>
      </c>
      <c r="D152" s="209" t="s">
        <v>1201</v>
      </c>
      <c r="E152" s="81" t="s">
        <v>1356</v>
      </c>
      <c r="F152" s="236" t="s">
        <v>1054</v>
      </c>
      <c r="G152" s="81">
        <v>2024</v>
      </c>
      <c r="H152" s="81">
        <v>2024</v>
      </c>
      <c r="I152" s="237"/>
      <c r="J152" s="231"/>
      <c r="K152" s="232"/>
      <c r="L152" s="232"/>
      <c r="M152" s="238"/>
      <c r="N152" s="239">
        <v>490.1</v>
      </c>
      <c r="O152" s="240"/>
      <c r="P152" s="118"/>
      <c r="Q152" s="185"/>
    </row>
    <row r="153" spans="1:17" x14ac:dyDescent="0.25">
      <c r="A153" s="185">
        <v>148</v>
      </c>
      <c r="B153" s="204" t="s">
        <v>1153</v>
      </c>
      <c r="C153" s="204">
        <v>9</v>
      </c>
      <c r="D153" s="209" t="s">
        <v>1201</v>
      </c>
      <c r="E153" s="81" t="s">
        <v>1348</v>
      </c>
      <c r="F153" s="236" t="s">
        <v>1055</v>
      </c>
      <c r="G153" s="81">
        <v>2024</v>
      </c>
      <c r="H153" s="81">
        <v>2024</v>
      </c>
      <c r="I153" s="237"/>
      <c r="J153" s="231"/>
      <c r="K153" s="232"/>
      <c r="L153" s="232"/>
      <c r="M153" s="238"/>
      <c r="N153" s="239">
        <v>863.83</v>
      </c>
      <c r="O153" s="240"/>
      <c r="P153" s="118"/>
      <c r="Q153" s="185"/>
    </row>
    <row r="154" spans="1:17" x14ac:dyDescent="0.25">
      <c r="A154" s="185">
        <v>149</v>
      </c>
      <c r="B154" s="204" t="s">
        <v>1154</v>
      </c>
      <c r="C154" s="204">
        <v>9</v>
      </c>
      <c r="D154" s="209" t="s">
        <v>1201</v>
      </c>
      <c r="E154" s="81" t="s">
        <v>1349</v>
      </c>
      <c r="F154" s="236" t="s">
        <v>1056</v>
      </c>
      <c r="G154" s="81">
        <v>2024</v>
      </c>
      <c r="H154" s="81">
        <v>2024</v>
      </c>
      <c r="I154" s="237"/>
      <c r="J154" s="231"/>
      <c r="K154" s="232"/>
      <c r="L154" s="232"/>
      <c r="M154" s="238"/>
      <c r="N154" s="239">
        <v>2728.65</v>
      </c>
      <c r="O154" s="240"/>
      <c r="P154" s="118"/>
      <c r="Q154" s="185"/>
    </row>
    <row r="155" spans="1:17" ht="25.5" x14ac:dyDescent="0.25">
      <c r="A155" s="185">
        <v>150</v>
      </c>
      <c r="B155" s="204" t="s">
        <v>1155</v>
      </c>
      <c r="C155" s="204">
        <v>9</v>
      </c>
      <c r="D155" s="209" t="s">
        <v>1201</v>
      </c>
      <c r="E155" s="81" t="s">
        <v>1357</v>
      </c>
      <c r="F155" s="236" t="s">
        <v>1057</v>
      </c>
      <c r="G155" s="81">
        <v>2025</v>
      </c>
      <c r="H155" s="81">
        <v>2025</v>
      </c>
      <c r="I155" s="237"/>
      <c r="J155" s="231"/>
      <c r="K155" s="232"/>
      <c r="L155" s="232"/>
      <c r="M155" s="238"/>
      <c r="N155" s="239">
        <v>2279.2800000000002</v>
      </c>
      <c r="O155" s="240"/>
      <c r="P155" s="118"/>
      <c r="Q155" s="185"/>
    </row>
    <row r="156" spans="1:17" x14ac:dyDescent="0.25">
      <c r="A156" s="185">
        <v>151</v>
      </c>
      <c r="B156" s="204" t="s">
        <v>1156</v>
      </c>
      <c r="C156" s="204">
        <v>9</v>
      </c>
      <c r="D156" s="209" t="s">
        <v>1201</v>
      </c>
      <c r="E156" s="81" t="s">
        <v>1359</v>
      </c>
      <c r="F156" s="236" t="s">
        <v>1058</v>
      </c>
      <c r="G156" s="81">
        <v>2025</v>
      </c>
      <c r="H156" s="81">
        <v>2025</v>
      </c>
      <c r="I156" s="237"/>
      <c r="J156" s="231"/>
      <c r="K156" s="232"/>
      <c r="L156" s="232"/>
      <c r="M156" s="238"/>
      <c r="N156" s="239">
        <v>869.47</v>
      </c>
      <c r="O156" s="240"/>
      <c r="P156" s="118"/>
      <c r="Q156" s="185"/>
    </row>
    <row r="157" spans="1:17" x14ac:dyDescent="0.25">
      <c r="A157" s="185">
        <v>152</v>
      </c>
      <c r="B157" s="204" t="s">
        <v>1157</v>
      </c>
      <c r="C157" s="204">
        <v>9</v>
      </c>
      <c r="D157" s="209" t="s">
        <v>1201</v>
      </c>
      <c r="E157" s="81" t="s">
        <v>1361</v>
      </c>
      <c r="F157" s="236" t="s">
        <v>1059</v>
      </c>
      <c r="G157" s="81">
        <v>2025</v>
      </c>
      <c r="H157" s="81">
        <v>2025</v>
      </c>
      <c r="I157" s="237"/>
      <c r="J157" s="231"/>
      <c r="K157" s="232"/>
      <c r="L157" s="232"/>
      <c r="M157" s="238"/>
      <c r="N157" s="239">
        <v>301.60000000000002</v>
      </c>
      <c r="O157" s="240"/>
      <c r="P157" s="118"/>
      <c r="Q157" s="185"/>
    </row>
    <row r="158" spans="1:17" x14ac:dyDescent="0.25">
      <c r="A158" s="185">
        <v>153</v>
      </c>
      <c r="B158" s="204" t="s">
        <v>1158</v>
      </c>
      <c r="C158" s="204">
        <v>9</v>
      </c>
      <c r="D158" s="209" t="s">
        <v>1201</v>
      </c>
      <c r="E158" s="81" t="s">
        <v>1362</v>
      </c>
      <c r="F158" s="236" t="s">
        <v>1060</v>
      </c>
      <c r="G158" s="81">
        <v>2025</v>
      </c>
      <c r="H158" s="81">
        <v>2025</v>
      </c>
      <c r="I158" s="237"/>
      <c r="J158" s="231"/>
      <c r="K158" s="232"/>
      <c r="L158" s="232"/>
      <c r="M158" s="238"/>
      <c r="N158" s="239">
        <v>7824.5</v>
      </c>
      <c r="O158" s="240"/>
      <c r="P158" s="118"/>
      <c r="Q158" s="185"/>
    </row>
    <row r="159" spans="1:17" x14ac:dyDescent="0.25">
      <c r="A159" s="185">
        <v>154</v>
      </c>
      <c r="B159" s="204" t="s">
        <v>1159</v>
      </c>
      <c r="C159" s="204">
        <v>9</v>
      </c>
      <c r="D159" s="209" t="s">
        <v>1201</v>
      </c>
      <c r="E159" s="81" t="s">
        <v>1356</v>
      </c>
      <c r="F159" s="236" t="s">
        <v>1003</v>
      </c>
      <c r="G159" s="81">
        <v>2026</v>
      </c>
      <c r="H159" s="81">
        <v>2026</v>
      </c>
      <c r="I159" s="237"/>
      <c r="J159" s="231"/>
      <c r="K159" s="232"/>
      <c r="L159" s="232"/>
      <c r="M159" s="238"/>
      <c r="N159" s="239">
        <v>13338.21</v>
      </c>
      <c r="O159" s="240"/>
      <c r="P159" s="118"/>
      <c r="Q159" s="185"/>
    </row>
    <row r="160" spans="1:17" ht="25.5" x14ac:dyDescent="0.25">
      <c r="A160" s="185">
        <v>155</v>
      </c>
      <c r="B160" s="204" t="s">
        <v>1160</v>
      </c>
      <c r="C160" s="204">
        <v>9</v>
      </c>
      <c r="D160" s="209" t="s">
        <v>1201</v>
      </c>
      <c r="E160" s="81" t="s">
        <v>1357</v>
      </c>
      <c r="F160" s="236" t="s">
        <v>1061</v>
      </c>
      <c r="G160" s="81">
        <v>2027</v>
      </c>
      <c r="H160" s="81">
        <v>2027</v>
      </c>
      <c r="I160" s="237"/>
      <c r="J160" s="231"/>
      <c r="K160" s="232"/>
      <c r="L160" s="232"/>
      <c r="M160" s="238"/>
      <c r="N160" s="239">
        <v>3524.95</v>
      </c>
      <c r="O160" s="240"/>
      <c r="P160" s="118"/>
      <c r="Q160" s="185"/>
    </row>
    <row r="161" spans="1:17" x14ac:dyDescent="0.25">
      <c r="A161" s="185">
        <v>156</v>
      </c>
      <c r="B161" s="204" t="s">
        <v>1161</v>
      </c>
      <c r="C161" s="204">
        <v>9</v>
      </c>
      <c r="D161" s="209" t="s">
        <v>1201</v>
      </c>
      <c r="E161" s="81" t="s">
        <v>1359</v>
      </c>
      <c r="F161" s="236" t="s">
        <v>1062</v>
      </c>
      <c r="G161" s="81">
        <v>2027</v>
      </c>
      <c r="H161" s="81">
        <v>2027</v>
      </c>
      <c r="I161" s="237"/>
      <c r="J161" s="231"/>
      <c r="K161" s="232"/>
      <c r="L161" s="232"/>
      <c r="M161" s="238"/>
      <c r="N161" s="239">
        <v>311.91000000000003</v>
      </c>
      <c r="O161" s="240"/>
      <c r="P161" s="118"/>
      <c r="Q161" s="185"/>
    </row>
    <row r="162" spans="1:17" x14ac:dyDescent="0.25">
      <c r="A162" s="185">
        <v>157</v>
      </c>
      <c r="B162" s="204" t="s">
        <v>1162</v>
      </c>
      <c r="C162" s="204">
        <v>9</v>
      </c>
      <c r="D162" s="209" t="s">
        <v>1201</v>
      </c>
      <c r="E162" s="81" t="s">
        <v>1362</v>
      </c>
      <c r="F162" s="236" t="s">
        <v>1063</v>
      </c>
      <c r="G162" s="81">
        <v>2027</v>
      </c>
      <c r="H162" s="81">
        <v>2027</v>
      </c>
      <c r="I162" s="237"/>
      <c r="J162" s="231"/>
      <c r="K162" s="232"/>
      <c r="L162" s="232"/>
      <c r="M162" s="238"/>
      <c r="N162" s="239">
        <v>3871.13</v>
      </c>
      <c r="O162" s="240"/>
      <c r="P162" s="118"/>
      <c r="Q162" s="185"/>
    </row>
    <row r="163" spans="1:17" ht="25.5" x14ac:dyDescent="0.25">
      <c r="A163" s="185">
        <v>158</v>
      </c>
      <c r="B163" s="204" t="s">
        <v>1163</v>
      </c>
      <c r="C163" s="204">
        <v>9</v>
      </c>
      <c r="D163" s="209" t="s">
        <v>1201</v>
      </c>
      <c r="E163" s="81" t="s">
        <v>1363</v>
      </c>
      <c r="F163" s="236" t="s">
        <v>1064</v>
      </c>
      <c r="G163" s="81">
        <v>2027</v>
      </c>
      <c r="H163" s="81">
        <v>2027</v>
      </c>
      <c r="I163" s="237"/>
      <c r="J163" s="231"/>
      <c r="K163" s="232"/>
      <c r="L163" s="232"/>
      <c r="M163" s="238"/>
      <c r="N163" s="239">
        <v>1303.4100000000001</v>
      </c>
      <c r="O163" s="240"/>
      <c r="P163" s="118"/>
      <c r="Q163" s="185"/>
    </row>
    <row r="164" spans="1:17" ht="25.5" x14ac:dyDescent="0.25">
      <c r="A164" s="185">
        <v>159</v>
      </c>
      <c r="B164" s="204" t="s">
        <v>1164</v>
      </c>
      <c r="C164" s="204">
        <v>9</v>
      </c>
      <c r="D164" s="209" t="s">
        <v>1201</v>
      </c>
      <c r="E164" s="81" t="s">
        <v>1364</v>
      </c>
      <c r="F164" s="236" t="s">
        <v>1065</v>
      </c>
      <c r="G164" s="81">
        <v>2027</v>
      </c>
      <c r="H164" s="81">
        <v>2027</v>
      </c>
      <c r="I164" s="237"/>
      <c r="J164" s="231"/>
      <c r="K164" s="232"/>
      <c r="L164" s="232"/>
      <c r="M164" s="238"/>
      <c r="N164" s="239">
        <v>1495.51</v>
      </c>
      <c r="O164" s="240"/>
      <c r="P164" s="118"/>
      <c r="Q164" s="185"/>
    </row>
    <row r="165" spans="1:17" x14ac:dyDescent="0.25">
      <c r="A165" s="185">
        <v>160</v>
      </c>
      <c r="B165" s="204" t="s">
        <v>1165</v>
      </c>
      <c r="C165" s="204">
        <v>9</v>
      </c>
      <c r="D165" s="209" t="s">
        <v>1201</v>
      </c>
      <c r="E165" s="81" t="s">
        <v>1349</v>
      </c>
      <c r="F165" s="236" t="s">
        <v>1066</v>
      </c>
      <c r="G165" s="81">
        <v>2027</v>
      </c>
      <c r="H165" s="81">
        <v>2027</v>
      </c>
      <c r="I165" s="237"/>
      <c r="J165" s="231"/>
      <c r="K165" s="232"/>
      <c r="L165" s="232"/>
      <c r="M165" s="238"/>
      <c r="N165" s="239">
        <v>1293.98</v>
      </c>
      <c r="O165" s="240"/>
      <c r="P165" s="118"/>
      <c r="Q165" s="185"/>
    </row>
    <row r="166" spans="1:17" ht="25.5" x14ac:dyDescent="0.25">
      <c r="A166" s="185">
        <v>161</v>
      </c>
      <c r="B166" s="204" t="s">
        <v>1166</v>
      </c>
      <c r="C166" s="204">
        <v>9</v>
      </c>
      <c r="D166" s="209" t="s">
        <v>1201</v>
      </c>
      <c r="E166" s="81" t="s">
        <v>1357</v>
      </c>
      <c r="F166" s="236" t="s">
        <v>1067</v>
      </c>
      <c r="G166" s="81">
        <v>2028</v>
      </c>
      <c r="H166" s="81">
        <v>2028</v>
      </c>
      <c r="I166" s="237"/>
      <c r="J166" s="231"/>
      <c r="K166" s="232"/>
      <c r="L166" s="232"/>
      <c r="M166" s="238"/>
      <c r="N166" s="239">
        <v>2342.11</v>
      </c>
      <c r="O166" s="240"/>
      <c r="P166" s="118"/>
      <c r="Q166" s="185"/>
    </row>
    <row r="167" spans="1:17" ht="25.5" x14ac:dyDescent="0.25">
      <c r="A167" s="185">
        <v>162</v>
      </c>
      <c r="B167" s="204" t="s">
        <v>1167</v>
      </c>
      <c r="C167" s="204">
        <v>9</v>
      </c>
      <c r="D167" s="209" t="s">
        <v>1201</v>
      </c>
      <c r="E167" s="81" t="s">
        <v>1357</v>
      </c>
      <c r="F167" s="236" t="s">
        <v>1068</v>
      </c>
      <c r="G167" s="81">
        <v>2028</v>
      </c>
      <c r="H167" s="81">
        <v>2028</v>
      </c>
      <c r="I167" s="237"/>
      <c r="J167" s="231"/>
      <c r="K167" s="232"/>
      <c r="L167" s="232"/>
      <c r="M167" s="238"/>
      <c r="N167" s="239">
        <v>1295.6300000000001</v>
      </c>
      <c r="O167" s="240"/>
      <c r="P167" s="118"/>
      <c r="Q167" s="185"/>
    </row>
    <row r="168" spans="1:17" x14ac:dyDescent="0.25">
      <c r="A168" s="185">
        <v>163</v>
      </c>
      <c r="B168" s="204" t="s">
        <v>1168</v>
      </c>
      <c r="C168" s="204">
        <v>9</v>
      </c>
      <c r="D168" s="209" t="s">
        <v>1201</v>
      </c>
      <c r="E168" s="81" t="s">
        <v>1362</v>
      </c>
      <c r="F168" s="236" t="s">
        <v>1069</v>
      </c>
      <c r="G168" s="81">
        <v>2028</v>
      </c>
      <c r="H168" s="81">
        <v>2028</v>
      </c>
      <c r="I168" s="237"/>
      <c r="J168" s="231"/>
      <c r="K168" s="232"/>
      <c r="L168" s="232"/>
      <c r="M168" s="238"/>
      <c r="N168" s="239">
        <v>5478.16</v>
      </c>
      <c r="O168" s="240"/>
      <c r="P168" s="118"/>
      <c r="Q168" s="185"/>
    </row>
    <row r="169" spans="1:17" x14ac:dyDescent="0.25">
      <c r="A169" s="185">
        <v>164</v>
      </c>
      <c r="B169" s="204" t="s">
        <v>1169</v>
      </c>
      <c r="C169" s="204">
        <v>9</v>
      </c>
      <c r="D169" s="209" t="s">
        <v>1201</v>
      </c>
      <c r="E169" s="81" t="s">
        <v>1362</v>
      </c>
      <c r="F169" s="236" t="s">
        <v>1070</v>
      </c>
      <c r="G169" s="81">
        <v>2028</v>
      </c>
      <c r="H169" s="81">
        <v>2028</v>
      </c>
      <c r="I169" s="237"/>
      <c r="J169" s="231"/>
      <c r="K169" s="232"/>
      <c r="L169" s="232"/>
      <c r="M169" s="238"/>
      <c r="N169" s="239">
        <v>1113.6099999999999</v>
      </c>
      <c r="O169" s="240"/>
      <c r="P169" s="118"/>
      <c r="Q169" s="185"/>
    </row>
    <row r="170" spans="1:17" x14ac:dyDescent="0.25">
      <c r="A170" s="185">
        <v>165</v>
      </c>
      <c r="B170" s="204" t="s">
        <v>1170</v>
      </c>
      <c r="C170" s="204">
        <v>9</v>
      </c>
      <c r="D170" s="209" t="s">
        <v>1201</v>
      </c>
      <c r="E170" s="81" t="s">
        <v>1362</v>
      </c>
      <c r="F170" s="236" t="s">
        <v>1071</v>
      </c>
      <c r="G170" s="81">
        <v>2028</v>
      </c>
      <c r="H170" s="81">
        <v>2028</v>
      </c>
      <c r="I170" s="237"/>
      <c r="J170" s="231"/>
      <c r="K170" s="232"/>
      <c r="L170" s="232"/>
      <c r="M170" s="238"/>
      <c r="N170" s="239">
        <v>2148.0700000000002</v>
      </c>
      <c r="O170" s="240"/>
      <c r="P170" s="118"/>
      <c r="Q170" s="185"/>
    </row>
    <row r="171" spans="1:17" ht="25.5" x14ac:dyDescent="0.25">
      <c r="A171" s="185">
        <v>166</v>
      </c>
      <c r="B171" s="204" t="s">
        <v>1171</v>
      </c>
      <c r="C171" s="204">
        <v>9</v>
      </c>
      <c r="D171" s="209" t="s">
        <v>1201</v>
      </c>
      <c r="E171" s="81" t="s">
        <v>1363</v>
      </c>
      <c r="F171" s="236" t="s">
        <v>1072</v>
      </c>
      <c r="G171" s="81">
        <v>2029</v>
      </c>
      <c r="H171" s="81">
        <v>2029</v>
      </c>
      <c r="I171" s="237"/>
      <c r="J171" s="231"/>
      <c r="K171" s="232"/>
      <c r="L171" s="232"/>
      <c r="M171" s="238"/>
      <c r="N171" s="239">
        <v>5249.67</v>
      </c>
      <c r="O171" s="240"/>
      <c r="P171" s="118"/>
      <c r="Q171" s="185"/>
    </row>
    <row r="172" spans="1:17" x14ac:dyDescent="0.25">
      <c r="A172" s="185">
        <v>167</v>
      </c>
      <c r="B172" s="204" t="s">
        <v>1172</v>
      </c>
      <c r="C172" s="204">
        <v>9</v>
      </c>
      <c r="D172" s="209" t="s">
        <v>1201</v>
      </c>
      <c r="E172" s="81" t="s">
        <v>1363</v>
      </c>
      <c r="F172" s="236" t="s">
        <v>1073</v>
      </c>
      <c r="G172" s="81">
        <v>2029</v>
      </c>
      <c r="H172" s="81">
        <v>2029</v>
      </c>
      <c r="I172" s="237"/>
      <c r="J172" s="231"/>
      <c r="K172" s="232"/>
      <c r="L172" s="232"/>
      <c r="M172" s="238"/>
      <c r="N172" s="239">
        <v>7792.52</v>
      </c>
      <c r="O172" s="240"/>
      <c r="P172" s="118"/>
      <c r="Q172" s="185"/>
    </row>
    <row r="173" spans="1:17" ht="25.5" x14ac:dyDescent="0.25">
      <c r="A173" s="185">
        <v>168</v>
      </c>
      <c r="B173" s="204" t="s">
        <v>1173</v>
      </c>
      <c r="C173" s="204">
        <v>9</v>
      </c>
      <c r="D173" s="209" t="s">
        <v>1201</v>
      </c>
      <c r="E173" s="81" t="s">
        <v>1357</v>
      </c>
      <c r="F173" s="236" t="s">
        <v>1074</v>
      </c>
      <c r="G173" s="81">
        <v>2030</v>
      </c>
      <c r="H173" s="81">
        <v>2030</v>
      </c>
      <c r="I173" s="237"/>
      <c r="J173" s="231"/>
      <c r="K173" s="232"/>
      <c r="L173" s="232"/>
      <c r="M173" s="238"/>
      <c r="N173" s="239">
        <v>1852.68</v>
      </c>
      <c r="O173" s="240"/>
      <c r="P173" s="118"/>
      <c r="Q173" s="185"/>
    </row>
    <row r="174" spans="1:17" ht="25.5" x14ac:dyDescent="0.25">
      <c r="A174" s="185">
        <v>169</v>
      </c>
      <c r="B174" s="204" t="s">
        <v>1174</v>
      </c>
      <c r="C174" s="204">
        <v>9</v>
      </c>
      <c r="D174" s="209" t="s">
        <v>1201</v>
      </c>
      <c r="E174" s="81" t="s">
        <v>1360</v>
      </c>
      <c r="F174" s="236" t="s">
        <v>1075</v>
      </c>
      <c r="G174" s="81">
        <v>2030</v>
      </c>
      <c r="H174" s="81">
        <v>2030</v>
      </c>
      <c r="I174" s="237"/>
      <c r="J174" s="231"/>
      <c r="K174" s="232"/>
      <c r="L174" s="232"/>
      <c r="M174" s="238"/>
      <c r="N174" s="239">
        <v>7642.63</v>
      </c>
      <c r="O174" s="240"/>
      <c r="P174" s="118"/>
      <c r="Q174" s="185"/>
    </row>
    <row r="175" spans="1:17" x14ac:dyDescent="0.25">
      <c r="A175" s="185">
        <v>170</v>
      </c>
      <c r="B175" s="204" t="s">
        <v>1175</v>
      </c>
      <c r="C175" s="204">
        <v>9</v>
      </c>
      <c r="D175" s="209" t="s">
        <v>1201</v>
      </c>
      <c r="E175" s="81" t="s">
        <v>1358</v>
      </c>
      <c r="F175" s="236" t="s">
        <v>1076</v>
      </c>
      <c r="G175" s="81">
        <v>2030</v>
      </c>
      <c r="H175" s="81">
        <v>2030</v>
      </c>
      <c r="I175" s="237"/>
      <c r="J175" s="231"/>
      <c r="K175" s="232"/>
      <c r="L175" s="232"/>
      <c r="M175" s="238"/>
      <c r="N175" s="239">
        <v>267.24</v>
      </c>
      <c r="O175" s="240"/>
      <c r="P175" s="118"/>
      <c r="Q175" s="185"/>
    </row>
    <row r="176" spans="1:17" x14ac:dyDescent="0.25">
      <c r="A176" s="185">
        <v>171</v>
      </c>
      <c r="B176" s="204" t="s">
        <v>1176</v>
      </c>
      <c r="C176" s="204">
        <v>9</v>
      </c>
      <c r="D176" s="209" t="s">
        <v>1201</v>
      </c>
      <c r="E176" s="81" t="s">
        <v>1358</v>
      </c>
      <c r="F176" s="236" t="s">
        <v>1077</v>
      </c>
      <c r="G176" s="81">
        <v>2030</v>
      </c>
      <c r="H176" s="81">
        <v>2030</v>
      </c>
      <c r="I176" s="237"/>
      <c r="J176" s="231"/>
      <c r="K176" s="232"/>
      <c r="L176" s="232"/>
      <c r="M176" s="238"/>
      <c r="N176" s="239">
        <v>469.78</v>
      </c>
      <c r="O176" s="240"/>
      <c r="P176" s="118"/>
      <c r="Q176" s="185"/>
    </row>
    <row r="177" spans="1:17" x14ac:dyDescent="0.25">
      <c r="A177" s="185">
        <v>172</v>
      </c>
      <c r="B177" s="204" t="s">
        <v>1177</v>
      </c>
      <c r="C177" s="204">
        <v>9</v>
      </c>
      <c r="D177" s="209" t="s">
        <v>1201</v>
      </c>
      <c r="E177" s="81" t="s">
        <v>1358</v>
      </c>
      <c r="F177" s="236" t="s">
        <v>1078</v>
      </c>
      <c r="G177" s="81">
        <v>2030</v>
      </c>
      <c r="H177" s="81">
        <v>2030</v>
      </c>
      <c r="I177" s="237"/>
      <c r="J177" s="231"/>
      <c r="K177" s="232"/>
      <c r="L177" s="232"/>
      <c r="M177" s="238"/>
      <c r="N177" s="239">
        <v>3166.4</v>
      </c>
      <c r="O177" s="240"/>
      <c r="P177" s="118"/>
      <c r="Q177" s="185"/>
    </row>
    <row r="178" spans="1:17" ht="25.5" x14ac:dyDescent="0.25">
      <c r="A178" s="185">
        <v>173</v>
      </c>
      <c r="B178" s="204" t="s">
        <v>1178</v>
      </c>
      <c r="C178" s="204">
        <v>9</v>
      </c>
      <c r="D178" s="209" t="s">
        <v>1201</v>
      </c>
      <c r="E178" s="81" t="s">
        <v>1357</v>
      </c>
      <c r="F178" s="236" t="s">
        <v>1079</v>
      </c>
      <c r="G178" s="81">
        <v>2031</v>
      </c>
      <c r="H178" s="81">
        <v>2031</v>
      </c>
      <c r="I178" s="237"/>
      <c r="J178" s="231"/>
      <c r="K178" s="232"/>
      <c r="L178" s="232"/>
      <c r="M178" s="238"/>
      <c r="N178" s="239">
        <v>11145.66</v>
      </c>
      <c r="O178" s="240"/>
      <c r="P178" s="118"/>
      <c r="Q178" s="185"/>
    </row>
    <row r="179" spans="1:17" x14ac:dyDescent="0.25">
      <c r="A179" s="185">
        <v>174</v>
      </c>
      <c r="B179" s="204" t="s">
        <v>1179</v>
      </c>
      <c r="C179" s="204">
        <v>9</v>
      </c>
      <c r="D179" s="209" t="s">
        <v>1201</v>
      </c>
      <c r="E179" s="81" t="s">
        <v>1360</v>
      </c>
      <c r="F179" s="236" t="s">
        <v>1080</v>
      </c>
      <c r="G179" s="81">
        <v>2032</v>
      </c>
      <c r="H179" s="81">
        <v>2032</v>
      </c>
      <c r="I179" s="237"/>
      <c r="J179" s="231"/>
      <c r="K179" s="232"/>
      <c r="L179" s="232"/>
      <c r="M179" s="238"/>
      <c r="N179" s="239">
        <v>3665.67</v>
      </c>
      <c r="O179" s="240"/>
      <c r="P179" s="118"/>
      <c r="Q179" s="185"/>
    </row>
    <row r="180" spans="1:17" x14ac:dyDescent="0.25">
      <c r="A180" s="185">
        <v>175</v>
      </c>
      <c r="B180" s="204" t="s">
        <v>1180</v>
      </c>
      <c r="C180" s="204">
        <v>9</v>
      </c>
      <c r="D180" s="209" t="s">
        <v>1201</v>
      </c>
      <c r="E180" s="81" t="s">
        <v>1356</v>
      </c>
      <c r="F180" s="236" t="s">
        <v>1081</v>
      </c>
      <c r="G180" s="81">
        <v>2032</v>
      </c>
      <c r="H180" s="81">
        <v>2032</v>
      </c>
      <c r="I180" s="237"/>
      <c r="J180" s="231"/>
      <c r="K180" s="232"/>
      <c r="L180" s="232"/>
      <c r="M180" s="238"/>
      <c r="N180" s="239">
        <v>9662.06</v>
      </c>
      <c r="O180" s="240"/>
      <c r="P180" s="118"/>
      <c r="Q180" s="185"/>
    </row>
    <row r="181" spans="1:17" x14ac:dyDescent="0.25">
      <c r="A181" s="185">
        <v>176</v>
      </c>
      <c r="B181" s="204" t="s">
        <v>1181</v>
      </c>
      <c r="C181" s="204">
        <v>9</v>
      </c>
      <c r="D181" s="209" t="s">
        <v>1201</v>
      </c>
      <c r="E181" s="81" t="s">
        <v>1356</v>
      </c>
      <c r="F181" s="236" t="s">
        <v>1082</v>
      </c>
      <c r="G181" s="81">
        <v>2032</v>
      </c>
      <c r="H181" s="81">
        <v>2032</v>
      </c>
      <c r="I181" s="237"/>
      <c r="J181" s="231"/>
      <c r="K181" s="232"/>
      <c r="L181" s="232"/>
      <c r="M181" s="238"/>
      <c r="N181" s="239">
        <v>1511.8</v>
      </c>
      <c r="O181" s="240"/>
      <c r="P181" s="118"/>
      <c r="Q181" s="185"/>
    </row>
    <row r="182" spans="1:17" x14ac:dyDescent="0.25">
      <c r="A182" s="185">
        <v>177</v>
      </c>
      <c r="B182" s="204" t="s">
        <v>1182</v>
      </c>
      <c r="C182" s="204">
        <v>9</v>
      </c>
      <c r="D182" s="209" t="s">
        <v>1201</v>
      </c>
      <c r="E182" s="81" t="s">
        <v>1356</v>
      </c>
      <c r="F182" s="236" t="s">
        <v>1083</v>
      </c>
      <c r="G182" s="81">
        <v>2032</v>
      </c>
      <c r="H182" s="81">
        <v>2032</v>
      </c>
      <c r="I182" s="237"/>
      <c r="J182" s="231"/>
      <c r="K182" s="232"/>
      <c r="L182" s="232"/>
      <c r="M182" s="238"/>
      <c r="N182" s="239">
        <v>555.57000000000005</v>
      </c>
      <c r="O182" s="240"/>
      <c r="P182" s="118"/>
      <c r="Q182" s="185"/>
    </row>
    <row r="183" spans="1:17" ht="25.5" x14ac:dyDescent="0.25">
      <c r="A183" s="185">
        <v>178</v>
      </c>
      <c r="B183" s="204" t="s">
        <v>1183</v>
      </c>
      <c r="C183" s="204">
        <v>9</v>
      </c>
      <c r="D183" s="209" t="s">
        <v>1201</v>
      </c>
      <c r="E183" s="81" t="s">
        <v>1365</v>
      </c>
      <c r="F183" s="236" t="s">
        <v>1084</v>
      </c>
      <c r="G183" s="81">
        <v>2033</v>
      </c>
      <c r="H183" s="81">
        <v>2033</v>
      </c>
      <c r="I183" s="237"/>
      <c r="J183" s="231"/>
      <c r="K183" s="232"/>
      <c r="L183" s="232"/>
      <c r="M183" s="238"/>
      <c r="N183" s="239">
        <v>1283.9000000000001</v>
      </c>
      <c r="O183" s="240"/>
      <c r="P183" s="118"/>
      <c r="Q183" s="185"/>
    </row>
    <row r="184" spans="1:17" ht="25.5" x14ac:dyDescent="0.25">
      <c r="A184" s="185">
        <v>179</v>
      </c>
      <c r="B184" s="204" t="s">
        <v>1184</v>
      </c>
      <c r="C184" s="204">
        <v>9</v>
      </c>
      <c r="D184" s="209" t="s">
        <v>1201</v>
      </c>
      <c r="E184" s="81" t="s">
        <v>1363</v>
      </c>
      <c r="F184" s="236" t="s">
        <v>1085</v>
      </c>
      <c r="G184" s="81">
        <v>2033</v>
      </c>
      <c r="H184" s="81">
        <v>2033</v>
      </c>
      <c r="I184" s="237"/>
      <c r="J184" s="231"/>
      <c r="K184" s="232"/>
      <c r="L184" s="232"/>
      <c r="M184" s="238"/>
      <c r="N184" s="239">
        <v>3643.85</v>
      </c>
      <c r="O184" s="240"/>
      <c r="P184" s="118"/>
      <c r="Q184" s="185"/>
    </row>
    <row r="185" spans="1:17" x14ac:dyDescent="0.25">
      <c r="A185" s="185">
        <v>180</v>
      </c>
      <c r="B185" s="204" t="s">
        <v>1185</v>
      </c>
      <c r="C185" s="204">
        <v>9</v>
      </c>
      <c r="D185" s="209" t="s">
        <v>1201</v>
      </c>
      <c r="E185" s="81" t="s">
        <v>1356</v>
      </c>
      <c r="F185" s="236" t="s">
        <v>1086</v>
      </c>
      <c r="G185" s="81">
        <v>2033</v>
      </c>
      <c r="H185" s="81">
        <v>2033</v>
      </c>
      <c r="I185" s="237"/>
      <c r="J185" s="231"/>
      <c r="K185" s="232"/>
      <c r="L185" s="232"/>
      <c r="M185" s="238"/>
      <c r="N185" s="239">
        <v>1536.08</v>
      </c>
      <c r="O185" s="240"/>
      <c r="P185" s="118"/>
      <c r="Q185" s="185"/>
    </row>
    <row r="186" spans="1:17" x14ac:dyDescent="0.25">
      <c r="A186" s="185">
        <v>181</v>
      </c>
      <c r="B186" s="204" t="s">
        <v>1186</v>
      </c>
      <c r="C186" s="204">
        <v>9</v>
      </c>
      <c r="D186" s="209" t="s">
        <v>1201</v>
      </c>
      <c r="E186" s="81" t="s">
        <v>1356</v>
      </c>
      <c r="F186" s="236" t="s">
        <v>1087</v>
      </c>
      <c r="G186" s="81">
        <v>2033</v>
      </c>
      <c r="H186" s="81">
        <v>2033</v>
      </c>
      <c r="I186" s="237"/>
      <c r="J186" s="231"/>
      <c r="K186" s="232"/>
      <c r="L186" s="232"/>
      <c r="M186" s="238"/>
      <c r="N186" s="239">
        <v>994.93</v>
      </c>
      <c r="O186" s="240"/>
      <c r="P186" s="118"/>
      <c r="Q186" s="185"/>
    </row>
    <row r="187" spans="1:17" x14ac:dyDescent="0.25">
      <c r="A187" s="185">
        <v>182</v>
      </c>
      <c r="B187" s="204" t="s">
        <v>1187</v>
      </c>
      <c r="C187" s="204">
        <v>9</v>
      </c>
      <c r="D187" s="209" t="s">
        <v>1201</v>
      </c>
      <c r="E187" s="81" t="s">
        <v>1356</v>
      </c>
      <c r="F187" s="236" t="s">
        <v>1088</v>
      </c>
      <c r="G187" s="81">
        <v>2033</v>
      </c>
      <c r="H187" s="81">
        <v>2033</v>
      </c>
      <c r="I187" s="237"/>
      <c r="J187" s="231"/>
      <c r="K187" s="232"/>
      <c r="L187" s="232"/>
      <c r="M187" s="238"/>
      <c r="N187" s="239">
        <v>2010.49</v>
      </c>
      <c r="O187" s="240"/>
      <c r="P187" s="118"/>
      <c r="Q187" s="185"/>
    </row>
    <row r="188" spans="1:17" x14ac:dyDescent="0.25">
      <c r="A188" s="185">
        <v>183</v>
      </c>
      <c r="B188" s="204" t="s">
        <v>1188</v>
      </c>
      <c r="C188" s="204">
        <v>9</v>
      </c>
      <c r="D188" s="209" t="s">
        <v>1201</v>
      </c>
      <c r="E188" s="81" t="s">
        <v>1356</v>
      </c>
      <c r="F188" s="236" t="s">
        <v>1089</v>
      </c>
      <c r="G188" s="81">
        <v>2033</v>
      </c>
      <c r="H188" s="81">
        <v>2033</v>
      </c>
      <c r="I188" s="237"/>
      <c r="J188" s="231"/>
      <c r="K188" s="232"/>
      <c r="L188" s="232"/>
      <c r="M188" s="238"/>
      <c r="N188" s="239">
        <v>2953.88</v>
      </c>
      <c r="O188" s="240"/>
      <c r="P188" s="118"/>
      <c r="Q188" s="185"/>
    </row>
    <row r="189" spans="1:17" ht="25.5" x14ac:dyDescent="0.25">
      <c r="A189" s="185">
        <v>184</v>
      </c>
      <c r="B189" s="204" t="s">
        <v>1189</v>
      </c>
      <c r="C189" s="204">
        <v>9</v>
      </c>
      <c r="D189" s="209" t="s">
        <v>1201</v>
      </c>
      <c r="E189" s="81" t="s">
        <v>1364</v>
      </c>
      <c r="F189" s="236" t="s">
        <v>1090</v>
      </c>
      <c r="G189" s="81">
        <v>2033</v>
      </c>
      <c r="H189" s="81">
        <v>2033</v>
      </c>
      <c r="I189" s="237"/>
      <c r="J189" s="231"/>
      <c r="K189" s="232"/>
      <c r="L189" s="232"/>
      <c r="M189" s="238"/>
      <c r="N189" s="239">
        <v>2583.0100000000002</v>
      </c>
      <c r="O189" s="240"/>
      <c r="P189" s="118"/>
      <c r="Q189" s="185"/>
    </row>
    <row r="190" spans="1:17" x14ac:dyDescent="0.25">
      <c r="A190" s="185">
        <v>185</v>
      </c>
      <c r="B190" s="204" t="s">
        <v>1190</v>
      </c>
      <c r="C190" s="204">
        <v>9</v>
      </c>
      <c r="D190" s="209" t="s">
        <v>1201</v>
      </c>
      <c r="E190" s="81" t="s">
        <v>1356</v>
      </c>
      <c r="F190" s="236" t="s">
        <v>1091</v>
      </c>
      <c r="G190" s="81">
        <v>2034</v>
      </c>
      <c r="H190" s="81">
        <v>2034</v>
      </c>
      <c r="I190" s="237"/>
      <c r="J190" s="231"/>
      <c r="K190" s="232"/>
      <c r="L190" s="232"/>
      <c r="M190" s="238"/>
      <c r="N190" s="239">
        <v>1823.11</v>
      </c>
      <c r="O190" s="240"/>
      <c r="P190" s="118"/>
      <c r="Q190" s="185"/>
    </row>
    <row r="191" spans="1:17" x14ac:dyDescent="0.25">
      <c r="A191" s="185">
        <v>186</v>
      </c>
      <c r="B191" s="204" t="s">
        <v>1191</v>
      </c>
      <c r="C191" s="204">
        <v>9</v>
      </c>
      <c r="D191" s="209" t="s">
        <v>1201</v>
      </c>
      <c r="E191" s="81" t="s">
        <v>1356</v>
      </c>
      <c r="F191" s="236" t="s">
        <v>1091</v>
      </c>
      <c r="G191" s="81">
        <v>2034</v>
      </c>
      <c r="H191" s="81">
        <v>2034</v>
      </c>
      <c r="I191" s="237"/>
      <c r="J191" s="231"/>
      <c r="K191" s="232"/>
      <c r="L191" s="232"/>
      <c r="M191" s="238"/>
      <c r="N191" s="239">
        <v>1101.3800000000001</v>
      </c>
      <c r="O191" s="240"/>
      <c r="P191" s="118"/>
      <c r="Q191" s="185"/>
    </row>
    <row r="192" spans="1:17" x14ac:dyDescent="0.25">
      <c r="A192" s="185">
        <v>187</v>
      </c>
      <c r="B192" s="204" t="s">
        <v>1192</v>
      </c>
      <c r="C192" s="204">
        <v>9</v>
      </c>
      <c r="D192" s="209" t="s">
        <v>1201</v>
      </c>
      <c r="E192" s="81" t="s">
        <v>1356</v>
      </c>
      <c r="F192" s="236" t="s">
        <v>1092</v>
      </c>
      <c r="G192" s="81">
        <v>2034</v>
      </c>
      <c r="H192" s="81">
        <v>2034</v>
      </c>
      <c r="I192" s="237"/>
      <c r="J192" s="231"/>
      <c r="K192" s="232"/>
      <c r="L192" s="232"/>
      <c r="M192" s="238"/>
      <c r="N192" s="239">
        <v>3450.43</v>
      </c>
      <c r="O192" s="240"/>
      <c r="P192" s="118"/>
      <c r="Q192" s="185"/>
    </row>
    <row r="193" spans="1:17" x14ac:dyDescent="0.25">
      <c r="A193" s="185">
        <v>188</v>
      </c>
      <c r="B193" s="204" t="s">
        <v>1193</v>
      </c>
      <c r="C193" s="204">
        <v>9</v>
      </c>
      <c r="D193" s="209" t="s">
        <v>1201</v>
      </c>
      <c r="E193" s="81" t="s">
        <v>1356</v>
      </c>
      <c r="F193" s="236" t="s">
        <v>1093</v>
      </c>
      <c r="G193" s="81">
        <v>2034</v>
      </c>
      <c r="H193" s="81">
        <v>2034</v>
      </c>
      <c r="I193" s="237"/>
      <c r="J193" s="231"/>
      <c r="K193" s="232"/>
      <c r="L193" s="232"/>
      <c r="M193" s="238"/>
      <c r="N193" s="239">
        <v>8559.0300000000007</v>
      </c>
      <c r="O193" s="240"/>
      <c r="P193" s="118"/>
      <c r="Q193" s="185"/>
    </row>
    <row r="194" spans="1:17" x14ac:dyDescent="0.25">
      <c r="A194" s="185">
        <v>189</v>
      </c>
      <c r="B194" s="204" t="s">
        <v>1194</v>
      </c>
      <c r="C194" s="204">
        <v>9</v>
      </c>
      <c r="D194" s="209" t="s">
        <v>1201</v>
      </c>
      <c r="E194" s="81" t="s">
        <v>1348</v>
      </c>
      <c r="F194" s="236" t="s">
        <v>1094</v>
      </c>
      <c r="G194" s="81">
        <v>2035</v>
      </c>
      <c r="H194" s="81">
        <v>2035</v>
      </c>
      <c r="I194" s="237"/>
      <c r="J194" s="231"/>
      <c r="K194" s="232"/>
      <c r="L194" s="232"/>
      <c r="M194" s="238"/>
      <c r="N194" s="239">
        <v>1080.48</v>
      </c>
      <c r="O194" s="240"/>
      <c r="P194" s="118"/>
      <c r="Q194" s="185"/>
    </row>
    <row r="195" spans="1:17" ht="25.5" x14ac:dyDescent="0.25">
      <c r="A195" s="185">
        <v>190</v>
      </c>
      <c r="B195" s="204" t="s">
        <v>1195</v>
      </c>
      <c r="C195" s="204">
        <v>9</v>
      </c>
      <c r="D195" s="209" t="s">
        <v>1201</v>
      </c>
      <c r="E195" s="81" t="s">
        <v>1358</v>
      </c>
      <c r="F195" s="236" t="s">
        <v>1095</v>
      </c>
      <c r="G195" s="81">
        <v>2035</v>
      </c>
      <c r="H195" s="81">
        <v>2035</v>
      </c>
      <c r="I195" s="237"/>
      <c r="J195" s="231"/>
      <c r="K195" s="232"/>
      <c r="L195" s="232"/>
      <c r="M195" s="238"/>
      <c r="N195" s="239">
        <v>680.33</v>
      </c>
      <c r="O195" s="240"/>
      <c r="P195" s="118"/>
      <c r="Q195" s="185"/>
    </row>
    <row r="196" spans="1:17" x14ac:dyDescent="0.25">
      <c r="A196" s="185">
        <v>191</v>
      </c>
      <c r="B196" s="204" t="s">
        <v>1196</v>
      </c>
      <c r="C196" s="204">
        <v>9</v>
      </c>
      <c r="D196" s="209" t="s">
        <v>1201</v>
      </c>
      <c r="E196" s="81" t="s">
        <v>1358</v>
      </c>
      <c r="F196" s="236" t="s">
        <v>1096</v>
      </c>
      <c r="G196" s="81">
        <v>2035</v>
      </c>
      <c r="H196" s="81">
        <v>2035</v>
      </c>
      <c r="I196" s="237"/>
      <c r="J196" s="231"/>
      <c r="K196" s="232"/>
      <c r="L196" s="232"/>
      <c r="M196" s="238"/>
      <c r="N196" s="239">
        <v>811.48</v>
      </c>
      <c r="O196" s="240"/>
      <c r="P196" s="118"/>
      <c r="Q196" s="185"/>
    </row>
    <row r="197" spans="1:17" x14ac:dyDescent="0.25">
      <c r="A197" s="185">
        <v>192</v>
      </c>
      <c r="B197" s="204" t="s">
        <v>1197</v>
      </c>
      <c r="C197" s="204">
        <v>9</v>
      </c>
      <c r="D197" s="209" t="s">
        <v>1201</v>
      </c>
      <c r="E197" s="81" t="s">
        <v>1358</v>
      </c>
      <c r="F197" s="236" t="s">
        <v>1097</v>
      </c>
      <c r="G197" s="81">
        <v>2035</v>
      </c>
      <c r="H197" s="81">
        <v>2035</v>
      </c>
      <c r="I197" s="237"/>
      <c r="J197" s="231"/>
      <c r="K197" s="232"/>
      <c r="L197" s="232"/>
      <c r="M197" s="238"/>
      <c r="N197" s="239">
        <v>2147.67</v>
      </c>
      <c r="O197" s="240"/>
      <c r="P197" s="118"/>
      <c r="Q197" s="185"/>
    </row>
    <row r="198" spans="1:17" ht="25.5" x14ac:dyDescent="0.25">
      <c r="A198" s="185">
        <v>193</v>
      </c>
      <c r="B198" s="204" t="s">
        <v>1198</v>
      </c>
      <c r="C198" s="204">
        <v>9</v>
      </c>
      <c r="D198" s="209" t="s">
        <v>1201</v>
      </c>
      <c r="E198" s="81" t="s">
        <v>1358</v>
      </c>
      <c r="F198" s="236" t="s">
        <v>1098</v>
      </c>
      <c r="G198" s="81">
        <v>2035</v>
      </c>
      <c r="H198" s="81">
        <v>2035</v>
      </c>
      <c r="I198" s="237"/>
      <c r="J198" s="231"/>
      <c r="K198" s="232"/>
      <c r="L198" s="232"/>
      <c r="M198" s="238"/>
      <c r="N198" s="239">
        <v>2540.94</v>
      </c>
      <c r="O198" s="240"/>
      <c r="P198" s="118"/>
      <c r="Q198" s="185"/>
    </row>
    <row r="199" spans="1:17" x14ac:dyDescent="0.25">
      <c r="A199" s="185">
        <v>194</v>
      </c>
      <c r="B199" s="204" t="s">
        <v>1199</v>
      </c>
      <c r="C199" s="204">
        <v>9</v>
      </c>
      <c r="D199" s="209" t="s">
        <v>1201</v>
      </c>
      <c r="E199" s="81" t="s">
        <v>1358</v>
      </c>
      <c r="F199" s="236" t="s">
        <v>1099</v>
      </c>
      <c r="G199" s="81">
        <v>2035</v>
      </c>
      <c r="H199" s="81">
        <v>2035</v>
      </c>
      <c r="I199" s="237"/>
      <c r="J199" s="231"/>
      <c r="K199" s="232"/>
      <c r="L199" s="232"/>
      <c r="M199" s="238"/>
      <c r="N199" s="239">
        <v>1873.05</v>
      </c>
      <c r="O199" s="240"/>
      <c r="P199" s="118"/>
      <c r="Q199" s="185"/>
    </row>
    <row r="200" spans="1:17" ht="25.5" x14ac:dyDescent="0.25">
      <c r="A200" s="185">
        <v>195</v>
      </c>
      <c r="B200" s="204" t="s">
        <v>1200</v>
      </c>
      <c r="C200" s="204">
        <v>9</v>
      </c>
      <c r="D200" s="209" t="s">
        <v>1201</v>
      </c>
      <c r="E200" s="81" t="s">
        <v>1358</v>
      </c>
      <c r="F200" s="236" t="s">
        <v>1100</v>
      </c>
      <c r="G200" s="81">
        <v>2035</v>
      </c>
      <c r="H200" s="81">
        <v>2035</v>
      </c>
      <c r="I200" s="237"/>
      <c r="J200" s="231"/>
      <c r="K200" s="232"/>
      <c r="L200" s="232"/>
      <c r="M200" s="238"/>
      <c r="N200" s="239">
        <v>5162.29</v>
      </c>
      <c r="O200" s="240"/>
      <c r="P200" s="118"/>
      <c r="Q200" s="185"/>
    </row>
    <row r="201" spans="1:17" x14ac:dyDescent="0.25">
      <c r="A201" s="185">
        <v>196</v>
      </c>
      <c r="B201" s="204" t="s">
        <v>1367</v>
      </c>
      <c r="C201" s="204">
        <v>9</v>
      </c>
      <c r="D201" s="209" t="s">
        <v>1201</v>
      </c>
      <c r="E201" s="242" t="s">
        <v>1348</v>
      </c>
      <c r="F201" s="241" t="s">
        <v>1202</v>
      </c>
      <c r="G201" s="242">
        <v>2022</v>
      </c>
      <c r="H201" s="242">
        <v>2022</v>
      </c>
      <c r="I201" s="231"/>
      <c r="J201" s="231"/>
      <c r="K201" s="232"/>
      <c r="L201" s="232"/>
      <c r="M201" s="232"/>
      <c r="N201" s="243">
        <v>9306.9166666666661</v>
      </c>
      <c r="O201" s="233"/>
      <c r="P201" s="118"/>
      <c r="Q201" s="185"/>
    </row>
    <row r="202" spans="1:17" x14ac:dyDescent="0.25">
      <c r="A202" s="185">
        <v>197</v>
      </c>
      <c r="B202" s="204" t="s">
        <v>1368</v>
      </c>
      <c r="C202" s="204">
        <v>9</v>
      </c>
      <c r="D202" s="209" t="s">
        <v>1201</v>
      </c>
      <c r="E202" s="231" t="s">
        <v>1349</v>
      </c>
      <c r="F202" s="244" t="s">
        <v>1203</v>
      </c>
      <c r="G202" s="231">
        <v>2022</v>
      </c>
      <c r="H202" s="231">
        <v>2022</v>
      </c>
      <c r="I202" s="231"/>
      <c r="J202" s="231"/>
      <c r="K202" s="232"/>
      <c r="L202" s="232"/>
      <c r="M202" s="232"/>
      <c r="N202" s="233">
        <v>2893.3416666666667</v>
      </c>
      <c r="O202" s="233"/>
      <c r="P202" s="118"/>
      <c r="Q202" s="185"/>
    </row>
    <row r="203" spans="1:17" ht="25.5" x14ac:dyDescent="0.25">
      <c r="A203" s="185">
        <v>198</v>
      </c>
      <c r="B203" s="204" t="s">
        <v>1369</v>
      </c>
      <c r="C203" s="204">
        <v>9</v>
      </c>
      <c r="D203" s="209" t="s">
        <v>1201</v>
      </c>
      <c r="E203" s="231" t="s">
        <v>1348</v>
      </c>
      <c r="F203" s="244" t="s">
        <v>1204</v>
      </c>
      <c r="G203" s="231">
        <v>2022</v>
      </c>
      <c r="H203" s="231">
        <v>2022</v>
      </c>
      <c r="I203" s="231"/>
      <c r="J203" s="231"/>
      <c r="K203" s="232"/>
      <c r="L203" s="232"/>
      <c r="M203" s="232"/>
      <c r="N203" s="233">
        <v>1901.25</v>
      </c>
      <c r="O203" s="233"/>
      <c r="P203" s="118"/>
      <c r="Q203" s="185"/>
    </row>
    <row r="204" spans="1:17" x14ac:dyDescent="0.25">
      <c r="A204" s="185">
        <v>199</v>
      </c>
      <c r="B204" s="204" t="s">
        <v>1370</v>
      </c>
      <c r="C204" s="204">
        <v>9</v>
      </c>
      <c r="D204" s="209" t="s">
        <v>1201</v>
      </c>
      <c r="E204" s="231" t="s">
        <v>1348</v>
      </c>
      <c r="F204" s="244" t="s">
        <v>1205</v>
      </c>
      <c r="G204" s="231">
        <v>2022</v>
      </c>
      <c r="H204" s="231">
        <v>2022</v>
      </c>
      <c r="I204" s="231"/>
      <c r="J204" s="231"/>
      <c r="K204" s="232"/>
      <c r="L204" s="232"/>
      <c r="M204" s="232"/>
      <c r="N204" s="233">
        <v>1993.4250000000002</v>
      </c>
      <c r="O204" s="233"/>
      <c r="P204" s="118"/>
      <c r="Q204" s="185"/>
    </row>
    <row r="205" spans="1:17" x14ac:dyDescent="0.25">
      <c r="A205" s="185">
        <v>200</v>
      </c>
      <c r="B205" s="204" t="s">
        <v>1371</v>
      </c>
      <c r="C205" s="204">
        <v>9</v>
      </c>
      <c r="D205" s="209" t="s">
        <v>1201</v>
      </c>
      <c r="E205" s="231" t="s">
        <v>1348</v>
      </c>
      <c r="F205" s="244" t="s">
        <v>1206</v>
      </c>
      <c r="G205" s="231">
        <v>2022</v>
      </c>
      <c r="H205" s="231">
        <v>2022</v>
      </c>
      <c r="I205" s="231"/>
      <c r="J205" s="231"/>
      <c r="K205" s="232"/>
      <c r="L205" s="232"/>
      <c r="M205" s="232"/>
      <c r="N205" s="233">
        <v>1754.7</v>
      </c>
      <c r="O205" s="233"/>
      <c r="P205" s="118"/>
      <c r="Q205" s="185"/>
    </row>
    <row r="206" spans="1:17" x14ac:dyDescent="0.25">
      <c r="A206" s="185">
        <v>201</v>
      </c>
      <c r="B206" s="204" t="s">
        <v>1372</v>
      </c>
      <c r="C206" s="204">
        <v>9</v>
      </c>
      <c r="D206" s="209" t="s">
        <v>1201</v>
      </c>
      <c r="E206" s="231" t="s">
        <v>1348</v>
      </c>
      <c r="F206" s="244" t="s">
        <v>1207</v>
      </c>
      <c r="G206" s="231">
        <v>2022</v>
      </c>
      <c r="H206" s="231">
        <v>2022</v>
      </c>
      <c r="I206" s="231"/>
      <c r="J206" s="231"/>
      <c r="K206" s="232"/>
      <c r="L206" s="232"/>
      <c r="M206" s="232"/>
      <c r="N206" s="233">
        <v>1521.8583333333333</v>
      </c>
      <c r="O206" s="233"/>
      <c r="P206" s="118"/>
      <c r="Q206" s="185"/>
    </row>
    <row r="207" spans="1:17" x14ac:dyDescent="0.25">
      <c r="A207" s="185">
        <v>202</v>
      </c>
      <c r="B207" s="204" t="s">
        <v>1373</v>
      </c>
      <c r="C207" s="204">
        <v>9</v>
      </c>
      <c r="D207" s="209" t="s">
        <v>1201</v>
      </c>
      <c r="E207" s="231" t="s">
        <v>1348</v>
      </c>
      <c r="F207" s="244" t="s">
        <v>1208</v>
      </c>
      <c r="G207" s="231">
        <v>2022</v>
      </c>
      <c r="H207" s="231">
        <v>2022</v>
      </c>
      <c r="I207" s="231"/>
      <c r="J207" s="231"/>
      <c r="K207" s="232"/>
      <c r="L207" s="232"/>
      <c r="M207" s="232"/>
      <c r="N207" s="233">
        <v>4193.1750000000002</v>
      </c>
      <c r="O207" s="233"/>
      <c r="P207" s="118"/>
      <c r="Q207" s="185"/>
    </row>
    <row r="208" spans="1:17" ht="25.5" x14ac:dyDescent="0.25">
      <c r="A208" s="185">
        <v>203</v>
      </c>
      <c r="B208" s="204" t="s">
        <v>1374</v>
      </c>
      <c r="C208" s="204">
        <v>9</v>
      </c>
      <c r="D208" s="209" t="s">
        <v>1201</v>
      </c>
      <c r="E208" s="231" t="s">
        <v>1348</v>
      </c>
      <c r="F208" s="244" t="s">
        <v>1209</v>
      </c>
      <c r="G208" s="231">
        <v>2022</v>
      </c>
      <c r="H208" s="231">
        <v>2022</v>
      </c>
      <c r="I208" s="231"/>
      <c r="J208" s="231"/>
      <c r="K208" s="232"/>
      <c r="L208" s="232"/>
      <c r="M208" s="232"/>
      <c r="N208" s="233">
        <v>2108.8833333333332</v>
      </c>
      <c r="O208" s="233"/>
      <c r="P208" s="118"/>
      <c r="Q208" s="185"/>
    </row>
    <row r="209" spans="1:17" x14ac:dyDescent="0.25">
      <c r="A209" s="185">
        <v>204</v>
      </c>
      <c r="B209" s="204" t="s">
        <v>1375</v>
      </c>
      <c r="C209" s="204">
        <v>9</v>
      </c>
      <c r="D209" s="209" t="s">
        <v>1201</v>
      </c>
      <c r="E209" s="231" t="s">
        <v>1348</v>
      </c>
      <c r="F209" s="244" t="s">
        <v>1210</v>
      </c>
      <c r="G209" s="231">
        <v>2022</v>
      </c>
      <c r="H209" s="231">
        <v>2022</v>
      </c>
      <c r="I209" s="231"/>
      <c r="J209" s="231"/>
      <c r="K209" s="232"/>
      <c r="L209" s="232"/>
      <c r="M209" s="232"/>
      <c r="N209" s="233">
        <v>988.84999999999991</v>
      </c>
      <c r="O209" s="233"/>
      <c r="P209" s="118"/>
      <c r="Q209" s="185"/>
    </row>
    <row r="210" spans="1:17" x14ac:dyDescent="0.25">
      <c r="A210" s="185">
        <v>205</v>
      </c>
      <c r="B210" s="204" t="s">
        <v>1376</v>
      </c>
      <c r="C210" s="204">
        <v>9</v>
      </c>
      <c r="D210" s="209" t="s">
        <v>1201</v>
      </c>
      <c r="E210" s="231" t="s">
        <v>1348</v>
      </c>
      <c r="F210" s="244" t="s">
        <v>1211</v>
      </c>
      <c r="G210" s="231">
        <v>2022</v>
      </c>
      <c r="H210" s="231">
        <v>2022</v>
      </c>
      <c r="I210" s="231"/>
      <c r="J210" s="231"/>
      <c r="K210" s="232"/>
      <c r="L210" s="232"/>
      <c r="M210" s="232"/>
      <c r="N210" s="233">
        <v>2145.416666666667</v>
      </c>
      <c r="O210" s="233"/>
      <c r="P210" s="118"/>
      <c r="Q210" s="185"/>
    </row>
    <row r="211" spans="1:17" x14ac:dyDescent="0.25">
      <c r="A211" s="185">
        <v>206</v>
      </c>
      <c r="B211" s="204" t="s">
        <v>1377</v>
      </c>
      <c r="C211" s="204">
        <v>9</v>
      </c>
      <c r="D211" s="209" t="s">
        <v>1201</v>
      </c>
      <c r="E211" s="231" t="s">
        <v>1348</v>
      </c>
      <c r="F211" s="244" t="s">
        <v>1212</v>
      </c>
      <c r="G211" s="231">
        <v>2022</v>
      </c>
      <c r="H211" s="231">
        <v>2022</v>
      </c>
      <c r="I211" s="231"/>
      <c r="J211" s="231"/>
      <c r="K211" s="232"/>
      <c r="L211" s="232"/>
      <c r="M211" s="232"/>
      <c r="N211" s="233">
        <v>783.56666666666683</v>
      </c>
      <c r="O211" s="233"/>
      <c r="P211" s="118"/>
      <c r="Q211" s="185"/>
    </row>
    <row r="212" spans="1:17" x14ac:dyDescent="0.25">
      <c r="A212" s="185">
        <v>207</v>
      </c>
      <c r="B212" s="204" t="s">
        <v>1378</v>
      </c>
      <c r="C212" s="204">
        <v>9</v>
      </c>
      <c r="D212" s="209" t="s">
        <v>1201</v>
      </c>
      <c r="E212" s="231" t="s">
        <v>1348</v>
      </c>
      <c r="F212" s="244" t="s">
        <v>1213</v>
      </c>
      <c r="G212" s="231">
        <v>2022</v>
      </c>
      <c r="H212" s="231">
        <v>2022</v>
      </c>
      <c r="I212" s="231"/>
      <c r="J212" s="231"/>
      <c r="K212" s="232"/>
      <c r="L212" s="232"/>
      <c r="M212" s="232"/>
      <c r="N212" s="233">
        <v>1966.4750000000004</v>
      </c>
      <c r="O212" s="233"/>
      <c r="P212" s="118"/>
      <c r="Q212" s="185"/>
    </row>
    <row r="213" spans="1:17" x14ac:dyDescent="0.25">
      <c r="A213" s="185">
        <v>208</v>
      </c>
      <c r="B213" s="204" t="s">
        <v>1379</v>
      </c>
      <c r="C213" s="204">
        <v>9</v>
      </c>
      <c r="D213" s="209" t="s">
        <v>1201</v>
      </c>
      <c r="E213" s="231" t="s">
        <v>1348</v>
      </c>
      <c r="F213" s="244" t="s">
        <v>1214</v>
      </c>
      <c r="G213" s="231">
        <v>2022</v>
      </c>
      <c r="H213" s="231">
        <v>2022</v>
      </c>
      <c r="I213" s="231"/>
      <c r="J213" s="231"/>
      <c r="K213" s="232"/>
      <c r="L213" s="232"/>
      <c r="M213" s="232"/>
      <c r="N213" s="233">
        <v>3736.6000000000004</v>
      </c>
      <c r="O213" s="233"/>
      <c r="P213" s="118"/>
      <c r="Q213" s="185"/>
    </row>
    <row r="214" spans="1:17" x14ac:dyDescent="0.25">
      <c r="A214" s="185">
        <v>209</v>
      </c>
      <c r="B214" s="204" t="s">
        <v>1380</v>
      </c>
      <c r="C214" s="204">
        <v>9</v>
      </c>
      <c r="D214" s="209" t="s">
        <v>1201</v>
      </c>
      <c r="E214" s="231" t="s">
        <v>1348</v>
      </c>
      <c r="F214" s="244" t="s">
        <v>1215</v>
      </c>
      <c r="G214" s="231">
        <v>2022</v>
      </c>
      <c r="H214" s="231">
        <v>2022</v>
      </c>
      <c r="I214" s="231"/>
      <c r="J214" s="231"/>
      <c r="K214" s="232"/>
      <c r="L214" s="232"/>
      <c r="M214" s="232"/>
      <c r="N214" s="233">
        <v>1467.2916666666667</v>
      </c>
      <c r="O214" s="233"/>
      <c r="P214" s="118"/>
      <c r="Q214" s="185"/>
    </row>
    <row r="215" spans="1:17" x14ac:dyDescent="0.25">
      <c r="A215" s="185">
        <v>210</v>
      </c>
      <c r="B215" s="204" t="s">
        <v>1381</v>
      </c>
      <c r="C215" s="204">
        <v>9</v>
      </c>
      <c r="D215" s="209" t="s">
        <v>1201</v>
      </c>
      <c r="E215" s="231" t="s">
        <v>1348</v>
      </c>
      <c r="F215" s="244" t="s">
        <v>1216</v>
      </c>
      <c r="G215" s="231">
        <v>2022</v>
      </c>
      <c r="H215" s="231">
        <v>2022</v>
      </c>
      <c r="I215" s="231"/>
      <c r="J215" s="231"/>
      <c r="K215" s="232"/>
      <c r="L215" s="232"/>
      <c r="M215" s="232"/>
      <c r="N215" s="233">
        <v>968.10833333333335</v>
      </c>
      <c r="O215" s="233"/>
      <c r="P215" s="118"/>
      <c r="Q215" s="185"/>
    </row>
    <row r="216" spans="1:17" x14ac:dyDescent="0.25">
      <c r="A216" s="185">
        <v>211</v>
      </c>
      <c r="B216" s="204" t="s">
        <v>1382</v>
      </c>
      <c r="C216" s="204">
        <v>9</v>
      </c>
      <c r="D216" s="209" t="s">
        <v>1201</v>
      </c>
      <c r="E216" s="231" t="s">
        <v>1348</v>
      </c>
      <c r="F216" s="244" t="s">
        <v>1217</v>
      </c>
      <c r="G216" s="231">
        <v>2022</v>
      </c>
      <c r="H216" s="231">
        <v>2022</v>
      </c>
      <c r="I216" s="231"/>
      <c r="J216" s="231"/>
      <c r="K216" s="232"/>
      <c r="L216" s="232"/>
      <c r="M216" s="232"/>
      <c r="N216" s="233">
        <v>600.7166666666667</v>
      </c>
      <c r="O216" s="233"/>
      <c r="P216" s="118"/>
      <c r="Q216" s="185"/>
    </row>
    <row r="217" spans="1:17" x14ac:dyDescent="0.25">
      <c r="A217" s="185">
        <v>212</v>
      </c>
      <c r="B217" s="204" t="s">
        <v>1383</v>
      </c>
      <c r="C217" s="204">
        <v>9</v>
      </c>
      <c r="D217" s="209" t="s">
        <v>1201</v>
      </c>
      <c r="E217" s="231" t="s">
        <v>1349</v>
      </c>
      <c r="F217" s="244" t="s">
        <v>1218</v>
      </c>
      <c r="G217" s="231">
        <v>2022</v>
      </c>
      <c r="H217" s="231">
        <v>2022</v>
      </c>
      <c r="I217" s="231"/>
      <c r="J217" s="231"/>
      <c r="K217" s="232"/>
      <c r="L217" s="232"/>
      <c r="M217" s="232"/>
      <c r="N217" s="233">
        <v>953</v>
      </c>
      <c r="O217" s="233"/>
      <c r="P217" s="118"/>
      <c r="Q217" s="185"/>
    </row>
    <row r="218" spans="1:17" x14ac:dyDescent="0.25">
      <c r="A218" s="185">
        <v>213</v>
      </c>
      <c r="B218" s="204" t="s">
        <v>1384</v>
      </c>
      <c r="C218" s="204">
        <v>9</v>
      </c>
      <c r="D218" s="209" t="s">
        <v>1201</v>
      </c>
      <c r="E218" s="231" t="s">
        <v>1349</v>
      </c>
      <c r="F218" s="244" t="s">
        <v>1219</v>
      </c>
      <c r="G218" s="231">
        <v>2022</v>
      </c>
      <c r="H218" s="231">
        <v>2022</v>
      </c>
      <c r="I218" s="231"/>
      <c r="J218" s="231"/>
      <c r="K218" s="232"/>
      <c r="L218" s="232"/>
      <c r="M218" s="232"/>
      <c r="N218" s="233">
        <v>928.24166666666679</v>
      </c>
      <c r="O218" s="233"/>
      <c r="P218" s="118"/>
      <c r="Q218" s="185"/>
    </row>
    <row r="219" spans="1:17" x14ac:dyDescent="0.25">
      <c r="A219" s="185">
        <v>214</v>
      </c>
      <c r="B219" s="204" t="s">
        <v>1385</v>
      </c>
      <c r="C219" s="204">
        <v>9</v>
      </c>
      <c r="D219" s="209" t="s">
        <v>1201</v>
      </c>
      <c r="E219" s="231" t="s">
        <v>1349</v>
      </c>
      <c r="F219" s="244" t="s">
        <v>1220</v>
      </c>
      <c r="G219" s="231">
        <v>2022</v>
      </c>
      <c r="H219" s="231">
        <v>2022</v>
      </c>
      <c r="I219" s="231"/>
      <c r="J219" s="231"/>
      <c r="K219" s="232"/>
      <c r="L219" s="232"/>
      <c r="M219" s="232"/>
      <c r="N219" s="233">
        <v>1342.75</v>
      </c>
      <c r="O219" s="233"/>
      <c r="P219" s="118"/>
      <c r="Q219" s="185"/>
    </row>
    <row r="220" spans="1:17" x14ac:dyDescent="0.25">
      <c r="A220" s="185">
        <v>215</v>
      </c>
      <c r="B220" s="204" t="s">
        <v>1386</v>
      </c>
      <c r="C220" s="204">
        <v>9</v>
      </c>
      <c r="D220" s="209" t="s">
        <v>1201</v>
      </c>
      <c r="E220" s="231" t="s">
        <v>1350</v>
      </c>
      <c r="F220" s="244" t="s">
        <v>1221</v>
      </c>
      <c r="G220" s="231">
        <v>2022</v>
      </c>
      <c r="H220" s="231">
        <v>2022</v>
      </c>
      <c r="I220" s="231"/>
      <c r="J220" s="231"/>
      <c r="K220" s="232"/>
      <c r="L220" s="232"/>
      <c r="M220" s="232"/>
      <c r="N220" s="233">
        <v>986.10833333333335</v>
      </c>
      <c r="O220" s="233"/>
      <c r="P220" s="118"/>
      <c r="Q220" s="185"/>
    </row>
    <row r="221" spans="1:17" x14ac:dyDescent="0.25">
      <c r="A221" s="185">
        <v>216</v>
      </c>
      <c r="B221" s="204" t="s">
        <v>1387</v>
      </c>
      <c r="C221" s="204">
        <v>9</v>
      </c>
      <c r="D221" s="209" t="s">
        <v>1201</v>
      </c>
      <c r="E221" s="231" t="s">
        <v>1350</v>
      </c>
      <c r="F221" s="244" t="s">
        <v>1222</v>
      </c>
      <c r="G221" s="231">
        <v>2022</v>
      </c>
      <c r="H221" s="231">
        <v>2022</v>
      </c>
      <c r="I221" s="231"/>
      <c r="J221" s="231"/>
      <c r="K221" s="232"/>
      <c r="L221" s="232"/>
      <c r="M221" s="232"/>
      <c r="N221" s="233">
        <v>752.83333333333337</v>
      </c>
      <c r="O221" s="233"/>
      <c r="P221" s="118"/>
      <c r="Q221" s="185"/>
    </row>
    <row r="222" spans="1:17" x14ac:dyDescent="0.25">
      <c r="A222" s="185">
        <v>217</v>
      </c>
      <c r="B222" s="204" t="s">
        <v>1388</v>
      </c>
      <c r="C222" s="204">
        <v>9</v>
      </c>
      <c r="D222" s="209" t="s">
        <v>1201</v>
      </c>
      <c r="E222" s="231" t="s">
        <v>1350</v>
      </c>
      <c r="F222" s="244" t="s">
        <v>1223</v>
      </c>
      <c r="G222" s="231">
        <v>2022</v>
      </c>
      <c r="H222" s="231">
        <v>2022</v>
      </c>
      <c r="I222" s="231"/>
      <c r="J222" s="231"/>
      <c r="K222" s="232"/>
      <c r="L222" s="232"/>
      <c r="M222" s="232"/>
      <c r="N222" s="233">
        <v>827.05833333333339</v>
      </c>
      <c r="O222" s="233"/>
      <c r="P222" s="118"/>
      <c r="Q222" s="185"/>
    </row>
    <row r="223" spans="1:17" ht="25.5" x14ac:dyDescent="0.25">
      <c r="A223" s="185">
        <v>218</v>
      </c>
      <c r="B223" s="204" t="s">
        <v>1389</v>
      </c>
      <c r="C223" s="204">
        <v>9</v>
      </c>
      <c r="D223" s="209" t="s">
        <v>1201</v>
      </c>
      <c r="E223" s="231" t="s">
        <v>1351</v>
      </c>
      <c r="F223" s="244" t="s">
        <v>1224</v>
      </c>
      <c r="G223" s="231">
        <v>2022</v>
      </c>
      <c r="H223" s="231">
        <v>2022</v>
      </c>
      <c r="I223" s="231"/>
      <c r="J223" s="231"/>
      <c r="K223" s="232"/>
      <c r="L223" s="232"/>
      <c r="M223" s="232"/>
      <c r="N223" s="233">
        <v>1654.3833333333334</v>
      </c>
      <c r="O223" s="233"/>
      <c r="P223" s="118"/>
      <c r="Q223" s="185"/>
    </row>
    <row r="224" spans="1:17" ht="25.5" x14ac:dyDescent="0.25">
      <c r="A224" s="185">
        <v>219</v>
      </c>
      <c r="B224" s="204" t="s">
        <v>1390</v>
      </c>
      <c r="C224" s="204">
        <v>9</v>
      </c>
      <c r="D224" s="209" t="s">
        <v>1201</v>
      </c>
      <c r="E224" s="185" t="s">
        <v>1351</v>
      </c>
      <c r="F224" s="244" t="s">
        <v>1225</v>
      </c>
      <c r="G224" s="231">
        <v>2022</v>
      </c>
      <c r="H224" s="231">
        <v>2022</v>
      </c>
      <c r="I224" s="231"/>
      <c r="J224" s="231"/>
      <c r="K224" s="232"/>
      <c r="L224" s="232"/>
      <c r="M224" s="232"/>
      <c r="N224" s="233">
        <v>761.60833333333335</v>
      </c>
      <c r="O224" s="233"/>
      <c r="P224" s="118"/>
      <c r="Q224" s="185"/>
    </row>
    <row r="225" spans="1:17" x14ac:dyDescent="0.25">
      <c r="A225" s="185">
        <v>220</v>
      </c>
      <c r="B225" s="204" t="s">
        <v>1391</v>
      </c>
      <c r="C225" s="204">
        <v>9</v>
      </c>
      <c r="D225" s="209" t="s">
        <v>1201</v>
      </c>
      <c r="E225" s="185" t="s">
        <v>1349</v>
      </c>
      <c r="F225" s="244" t="s">
        <v>1226</v>
      </c>
      <c r="G225" s="231">
        <v>2022</v>
      </c>
      <c r="H225" s="231">
        <v>2022</v>
      </c>
      <c r="I225" s="231"/>
      <c r="J225" s="231"/>
      <c r="K225" s="232"/>
      <c r="L225" s="232"/>
      <c r="M225" s="232"/>
      <c r="N225" s="233">
        <v>2468.4833333333331</v>
      </c>
      <c r="O225" s="233"/>
      <c r="P225" s="118"/>
      <c r="Q225" s="185"/>
    </row>
    <row r="226" spans="1:17" x14ac:dyDescent="0.25">
      <c r="A226" s="185">
        <v>221</v>
      </c>
      <c r="B226" s="204" t="s">
        <v>1392</v>
      </c>
      <c r="C226" s="204">
        <v>9</v>
      </c>
      <c r="D226" s="209" t="s">
        <v>1201</v>
      </c>
      <c r="E226" s="185" t="s">
        <v>1349</v>
      </c>
      <c r="F226" s="244" t="s">
        <v>1227</v>
      </c>
      <c r="G226" s="231">
        <v>2022</v>
      </c>
      <c r="H226" s="231">
        <v>2022</v>
      </c>
      <c r="I226" s="231"/>
      <c r="J226" s="231"/>
      <c r="K226" s="232"/>
      <c r="L226" s="232"/>
      <c r="M226" s="232"/>
      <c r="N226" s="233">
        <v>1139.0666666666668</v>
      </c>
      <c r="O226" s="233"/>
      <c r="P226" s="118"/>
      <c r="Q226" s="185"/>
    </row>
    <row r="227" spans="1:17" x14ac:dyDescent="0.25">
      <c r="A227" s="185">
        <v>222</v>
      </c>
      <c r="B227" s="204" t="s">
        <v>1393</v>
      </c>
      <c r="C227" s="204">
        <v>9</v>
      </c>
      <c r="D227" s="209" t="s">
        <v>1201</v>
      </c>
      <c r="E227" s="185" t="s">
        <v>1349</v>
      </c>
      <c r="F227" s="244" t="s">
        <v>1228</v>
      </c>
      <c r="G227" s="231">
        <v>2022</v>
      </c>
      <c r="H227" s="231">
        <v>2022</v>
      </c>
      <c r="I227" s="231"/>
      <c r="J227" s="231"/>
      <c r="K227" s="232"/>
      <c r="L227" s="232"/>
      <c r="M227" s="232"/>
      <c r="N227" s="233">
        <v>3874.9416666666675</v>
      </c>
      <c r="O227" s="233"/>
      <c r="P227" s="118"/>
      <c r="Q227" s="185"/>
    </row>
    <row r="228" spans="1:17" x14ac:dyDescent="0.25">
      <c r="A228" s="185">
        <v>223</v>
      </c>
      <c r="B228" s="204" t="s">
        <v>1394</v>
      </c>
      <c r="C228" s="204">
        <v>9</v>
      </c>
      <c r="D228" s="209" t="s">
        <v>1201</v>
      </c>
      <c r="E228" s="185" t="s">
        <v>1349</v>
      </c>
      <c r="F228" s="244" t="s">
        <v>1229</v>
      </c>
      <c r="G228" s="231">
        <v>2022</v>
      </c>
      <c r="H228" s="231">
        <v>2022</v>
      </c>
      <c r="I228" s="231"/>
      <c r="J228" s="231"/>
      <c r="K228" s="232"/>
      <c r="L228" s="232"/>
      <c r="M228" s="232"/>
      <c r="N228" s="233">
        <v>1993.3666666666668</v>
      </c>
      <c r="O228" s="233"/>
      <c r="P228" s="118"/>
      <c r="Q228" s="185"/>
    </row>
    <row r="229" spans="1:17" x14ac:dyDescent="0.25">
      <c r="A229" s="185">
        <v>224</v>
      </c>
      <c r="B229" s="204" t="s">
        <v>1395</v>
      </c>
      <c r="C229" s="204">
        <v>9</v>
      </c>
      <c r="D229" s="209" t="s">
        <v>1201</v>
      </c>
      <c r="E229" s="185" t="s">
        <v>1349</v>
      </c>
      <c r="F229" s="244" t="s">
        <v>1230</v>
      </c>
      <c r="G229" s="231">
        <v>2022</v>
      </c>
      <c r="H229" s="231">
        <v>2022</v>
      </c>
      <c r="I229" s="231"/>
      <c r="J229" s="231"/>
      <c r="K229" s="232"/>
      <c r="L229" s="232"/>
      <c r="M229" s="232"/>
      <c r="N229" s="233">
        <v>2378.8083333333334</v>
      </c>
      <c r="O229" s="233"/>
      <c r="P229" s="118"/>
      <c r="Q229" s="185"/>
    </row>
    <row r="230" spans="1:17" x14ac:dyDescent="0.25">
      <c r="A230" s="185">
        <v>225</v>
      </c>
      <c r="B230" s="204" t="s">
        <v>1396</v>
      </c>
      <c r="C230" s="204">
        <v>9</v>
      </c>
      <c r="D230" s="209" t="s">
        <v>1201</v>
      </c>
      <c r="E230" s="185" t="s">
        <v>1349</v>
      </c>
      <c r="F230" s="244" t="s">
        <v>1231</v>
      </c>
      <c r="G230" s="231">
        <v>2022</v>
      </c>
      <c r="H230" s="231">
        <v>2022</v>
      </c>
      <c r="I230" s="231"/>
      <c r="J230" s="231"/>
      <c r="K230" s="232"/>
      <c r="L230" s="232"/>
      <c r="M230" s="232"/>
      <c r="N230" s="233">
        <v>1978.8250000000003</v>
      </c>
      <c r="O230" s="233"/>
      <c r="P230" s="118"/>
      <c r="Q230" s="185"/>
    </row>
    <row r="231" spans="1:17" x14ac:dyDescent="0.25">
      <c r="A231" s="185">
        <v>226</v>
      </c>
      <c r="B231" s="204" t="s">
        <v>1397</v>
      </c>
      <c r="C231" s="204">
        <v>9</v>
      </c>
      <c r="D231" s="209" t="s">
        <v>1201</v>
      </c>
      <c r="E231" s="185" t="s">
        <v>1352</v>
      </c>
      <c r="F231" s="244" t="s">
        <v>1232</v>
      </c>
      <c r="G231" s="231">
        <v>2022</v>
      </c>
      <c r="H231" s="231">
        <v>2022</v>
      </c>
      <c r="I231" s="231"/>
      <c r="J231" s="231"/>
      <c r="K231" s="232"/>
      <c r="L231" s="232"/>
      <c r="M231" s="232"/>
      <c r="N231" s="233">
        <v>765.80000000000007</v>
      </c>
      <c r="O231" s="233"/>
      <c r="P231" s="118"/>
      <c r="Q231" s="185"/>
    </row>
    <row r="232" spans="1:17" x14ac:dyDescent="0.25">
      <c r="A232" s="185">
        <v>227</v>
      </c>
      <c r="B232" s="204" t="s">
        <v>1398</v>
      </c>
      <c r="C232" s="204">
        <v>9</v>
      </c>
      <c r="D232" s="209" t="s">
        <v>1201</v>
      </c>
      <c r="E232" s="185" t="s">
        <v>1352</v>
      </c>
      <c r="F232" s="244" t="s">
        <v>1233</v>
      </c>
      <c r="G232" s="231">
        <v>2022</v>
      </c>
      <c r="H232" s="231">
        <v>2022</v>
      </c>
      <c r="I232" s="231"/>
      <c r="J232" s="231"/>
      <c r="K232" s="232"/>
      <c r="L232" s="232"/>
      <c r="M232" s="232"/>
      <c r="N232" s="233">
        <v>428.84999999999997</v>
      </c>
      <c r="O232" s="233"/>
      <c r="P232" s="118"/>
      <c r="Q232" s="185"/>
    </row>
    <row r="233" spans="1:17" x14ac:dyDescent="0.25">
      <c r="A233" s="185">
        <v>228</v>
      </c>
      <c r="B233" s="204" t="s">
        <v>1399</v>
      </c>
      <c r="C233" s="204">
        <v>9</v>
      </c>
      <c r="D233" s="209" t="s">
        <v>1201</v>
      </c>
      <c r="E233" s="185" t="s">
        <v>1352</v>
      </c>
      <c r="F233" s="244" t="s">
        <v>1234</v>
      </c>
      <c r="G233" s="231">
        <v>2022</v>
      </c>
      <c r="H233" s="231">
        <v>2022</v>
      </c>
      <c r="I233" s="231"/>
      <c r="J233" s="231"/>
      <c r="K233" s="232"/>
      <c r="L233" s="232"/>
      <c r="M233" s="232"/>
      <c r="N233" s="233">
        <v>398.2166666666667</v>
      </c>
      <c r="O233" s="233"/>
      <c r="P233" s="118"/>
      <c r="Q233" s="185"/>
    </row>
    <row r="234" spans="1:17" x14ac:dyDescent="0.25">
      <c r="A234" s="185">
        <v>229</v>
      </c>
      <c r="B234" s="204" t="s">
        <v>1400</v>
      </c>
      <c r="C234" s="204">
        <v>9</v>
      </c>
      <c r="D234" s="209" t="s">
        <v>1201</v>
      </c>
      <c r="E234" s="185" t="s">
        <v>1352</v>
      </c>
      <c r="F234" s="244" t="s">
        <v>1235</v>
      </c>
      <c r="G234" s="231">
        <v>2022</v>
      </c>
      <c r="H234" s="231">
        <v>2022</v>
      </c>
      <c r="I234" s="231"/>
      <c r="J234" s="231"/>
      <c r="K234" s="232"/>
      <c r="L234" s="232"/>
      <c r="M234" s="232"/>
      <c r="N234" s="233">
        <v>1929.8166666666666</v>
      </c>
      <c r="O234" s="233"/>
      <c r="P234" s="118"/>
      <c r="Q234" s="185"/>
    </row>
    <row r="235" spans="1:17" x14ac:dyDescent="0.25">
      <c r="A235" s="185">
        <v>230</v>
      </c>
      <c r="B235" s="204" t="s">
        <v>1401</v>
      </c>
      <c r="C235" s="204">
        <v>9</v>
      </c>
      <c r="D235" s="209" t="s">
        <v>1201</v>
      </c>
      <c r="E235" s="185" t="s">
        <v>1349</v>
      </c>
      <c r="F235" s="244" t="s">
        <v>1236</v>
      </c>
      <c r="G235" s="231">
        <v>2022</v>
      </c>
      <c r="H235" s="231">
        <v>2022</v>
      </c>
      <c r="I235" s="231"/>
      <c r="J235" s="231"/>
      <c r="K235" s="232"/>
      <c r="L235" s="232"/>
      <c r="M235" s="232"/>
      <c r="N235" s="233">
        <v>1815.3916666666667</v>
      </c>
      <c r="O235" s="233"/>
      <c r="P235" s="118"/>
      <c r="Q235" s="185"/>
    </row>
    <row r="236" spans="1:17" x14ac:dyDescent="0.25">
      <c r="A236" s="185">
        <v>231</v>
      </c>
      <c r="B236" s="204" t="s">
        <v>1402</v>
      </c>
      <c r="C236" s="204">
        <v>9</v>
      </c>
      <c r="D236" s="209" t="s">
        <v>1201</v>
      </c>
      <c r="E236" s="185" t="s">
        <v>1349</v>
      </c>
      <c r="F236" s="244" t="s">
        <v>1237</v>
      </c>
      <c r="G236" s="231">
        <v>2022</v>
      </c>
      <c r="H236" s="231">
        <v>2022</v>
      </c>
      <c r="I236" s="231"/>
      <c r="J236" s="231"/>
      <c r="K236" s="232"/>
      <c r="L236" s="232"/>
      <c r="M236" s="232"/>
      <c r="N236" s="233">
        <v>1268.7</v>
      </c>
      <c r="O236" s="233"/>
      <c r="P236" s="118"/>
      <c r="Q236" s="185"/>
    </row>
    <row r="237" spans="1:17" x14ac:dyDescent="0.25">
      <c r="A237" s="185">
        <v>232</v>
      </c>
      <c r="B237" s="204" t="s">
        <v>1403</v>
      </c>
      <c r="C237" s="204">
        <v>9</v>
      </c>
      <c r="D237" s="209" t="s">
        <v>1201</v>
      </c>
      <c r="E237" s="185" t="s">
        <v>1352</v>
      </c>
      <c r="F237" s="244" t="s">
        <v>1238</v>
      </c>
      <c r="G237" s="231">
        <v>2022</v>
      </c>
      <c r="H237" s="231">
        <v>2022</v>
      </c>
      <c r="I237" s="231"/>
      <c r="J237" s="231"/>
      <c r="K237" s="232"/>
      <c r="L237" s="232"/>
      <c r="M237" s="232"/>
      <c r="N237" s="233">
        <v>1228.0583333333334</v>
      </c>
      <c r="O237" s="233"/>
      <c r="P237" s="118"/>
      <c r="Q237" s="185"/>
    </row>
    <row r="238" spans="1:17" x14ac:dyDescent="0.25">
      <c r="A238" s="185">
        <v>233</v>
      </c>
      <c r="B238" s="204" t="s">
        <v>1404</v>
      </c>
      <c r="C238" s="204">
        <v>9</v>
      </c>
      <c r="D238" s="209" t="s">
        <v>1201</v>
      </c>
      <c r="E238" s="185" t="s">
        <v>1352</v>
      </c>
      <c r="F238" s="244" t="s">
        <v>1239</v>
      </c>
      <c r="G238" s="231">
        <v>2022</v>
      </c>
      <c r="H238" s="231">
        <v>2022</v>
      </c>
      <c r="I238" s="231"/>
      <c r="J238" s="231"/>
      <c r="K238" s="232"/>
      <c r="L238" s="232"/>
      <c r="M238" s="232"/>
      <c r="N238" s="233">
        <v>1850.9833333333333</v>
      </c>
      <c r="O238" s="233"/>
      <c r="P238" s="118"/>
      <c r="Q238" s="185"/>
    </row>
    <row r="239" spans="1:17" x14ac:dyDescent="0.25">
      <c r="A239" s="185">
        <v>234</v>
      </c>
      <c r="B239" s="204" t="s">
        <v>1405</v>
      </c>
      <c r="C239" s="204">
        <v>9</v>
      </c>
      <c r="D239" s="209" t="s">
        <v>1201</v>
      </c>
      <c r="E239" s="185" t="s">
        <v>1352</v>
      </c>
      <c r="F239" s="244" t="s">
        <v>1240</v>
      </c>
      <c r="G239" s="231">
        <v>2022</v>
      </c>
      <c r="H239" s="231">
        <v>2022</v>
      </c>
      <c r="I239" s="231"/>
      <c r="J239" s="231"/>
      <c r="K239" s="232"/>
      <c r="L239" s="232"/>
      <c r="M239" s="232"/>
      <c r="N239" s="233">
        <v>1254.5583333333334</v>
      </c>
      <c r="O239" s="233"/>
      <c r="P239" s="118"/>
      <c r="Q239" s="185"/>
    </row>
    <row r="240" spans="1:17" x14ac:dyDescent="0.25">
      <c r="A240" s="185">
        <v>235</v>
      </c>
      <c r="B240" s="204" t="s">
        <v>1406</v>
      </c>
      <c r="C240" s="204">
        <v>9</v>
      </c>
      <c r="D240" s="209" t="s">
        <v>1201</v>
      </c>
      <c r="E240" s="185" t="s">
        <v>1352</v>
      </c>
      <c r="F240" s="244" t="s">
        <v>1241</v>
      </c>
      <c r="G240" s="231">
        <v>2022</v>
      </c>
      <c r="H240" s="231">
        <v>2022</v>
      </c>
      <c r="I240" s="231"/>
      <c r="J240" s="231"/>
      <c r="K240" s="232"/>
      <c r="L240" s="232"/>
      <c r="M240" s="232"/>
      <c r="N240" s="233">
        <v>1993.3666666666668</v>
      </c>
      <c r="O240" s="233"/>
      <c r="P240" s="118"/>
      <c r="Q240" s="185"/>
    </row>
    <row r="241" spans="1:17" x14ac:dyDescent="0.25">
      <c r="A241" s="185">
        <v>236</v>
      </c>
      <c r="B241" s="204" t="s">
        <v>1407</v>
      </c>
      <c r="C241" s="204">
        <v>9</v>
      </c>
      <c r="D241" s="209" t="s">
        <v>1201</v>
      </c>
      <c r="E241" s="185" t="s">
        <v>1352</v>
      </c>
      <c r="F241" s="244" t="s">
        <v>1242</v>
      </c>
      <c r="G241" s="231">
        <v>2022</v>
      </c>
      <c r="H241" s="231">
        <v>2022</v>
      </c>
      <c r="I241" s="231"/>
      <c r="J241" s="231"/>
      <c r="K241" s="232"/>
      <c r="L241" s="232"/>
      <c r="M241" s="232"/>
      <c r="N241" s="233">
        <v>1737.0749999999998</v>
      </c>
      <c r="O241" s="233"/>
      <c r="P241" s="118"/>
      <c r="Q241" s="185"/>
    </row>
    <row r="242" spans="1:17" x14ac:dyDescent="0.25">
      <c r="A242" s="185">
        <v>237</v>
      </c>
      <c r="B242" s="204" t="s">
        <v>1408</v>
      </c>
      <c r="C242" s="204">
        <v>9</v>
      </c>
      <c r="D242" s="209" t="s">
        <v>1201</v>
      </c>
      <c r="E242" s="185" t="s">
        <v>1352</v>
      </c>
      <c r="F242" s="244" t="s">
        <v>1243</v>
      </c>
      <c r="G242" s="231">
        <v>2022</v>
      </c>
      <c r="H242" s="231">
        <v>2022</v>
      </c>
      <c r="I242" s="231"/>
      <c r="J242" s="231"/>
      <c r="K242" s="232"/>
      <c r="L242" s="232"/>
      <c r="M242" s="232"/>
      <c r="N242" s="233">
        <v>380.60833333333335</v>
      </c>
      <c r="O242" s="233"/>
      <c r="P242" s="118"/>
      <c r="Q242" s="185"/>
    </row>
    <row r="243" spans="1:17" x14ac:dyDescent="0.25">
      <c r="A243" s="185">
        <v>238</v>
      </c>
      <c r="B243" s="204" t="s">
        <v>1409</v>
      </c>
      <c r="C243" s="204">
        <v>9</v>
      </c>
      <c r="D243" s="209" t="s">
        <v>1201</v>
      </c>
      <c r="E243" s="185" t="s">
        <v>1353</v>
      </c>
      <c r="F243" s="244" t="s">
        <v>1244</v>
      </c>
      <c r="G243" s="231">
        <v>2022</v>
      </c>
      <c r="H243" s="231">
        <v>2022</v>
      </c>
      <c r="I243" s="231"/>
      <c r="J243" s="231"/>
      <c r="K243" s="232"/>
      <c r="L243" s="232"/>
      <c r="M243" s="232"/>
      <c r="N243" s="233">
        <v>888.08333333333337</v>
      </c>
      <c r="O243" s="233"/>
      <c r="P243" s="118"/>
      <c r="Q243" s="185"/>
    </row>
    <row r="244" spans="1:17" x14ac:dyDescent="0.25">
      <c r="A244" s="185">
        <v>239</v>
      </c>
      <c r="B244" s="204" t="s">
        <v>1410</v>
      </c>
      <c r="C244" s="204">
        <v>9</v>
      </c>
      <c r="D244" s="209" t="s">
        <v>1201</v>
      </c>
      <c r="E244" s="185" t="s">
        <v>1353</v>
      </c>
      <c r="F244" s="244" t="s">
        <v>1245</v>
      </c>
      <c r="G244" s="231">
        <v>2022</v>
      </c>
      <c r="H244" s="231">
        <v>2022</v>
      </c>
      <c r="I244" s="231"/>
      <c r="J244" s="231"/>
      <c r="K244" s="232"/>
      <c r="L244" s="232"/>
      <c r="M244" s="232"/>
      <c r="N244" s="233">
        <v>2542.4500000000003</v>
      </c>
      <c r="O244" s="233"/>
      <c r="P244" s="118"/>
      <c r="Q244" s="185"/>
    </row>
    <row r="245" spans="1:17" x14ac:dyDescent="0.25">
      <c r="A245" s="185">
        <v>240</v>
      </c>
      <c r="B245" s="204" t="s">
        <v>1411</v>
      </c>
      <c r="C245" s="204">
        <v>9</v>
      </c>
      <c r="D245" s="209" t="s">
        <v>1201</v>
      </c>
      <c r="E245" s="185" t="s">
        <v>1348</v>
      </c>
      <c r="F245" s="244" t="s">
        <v>1246</v>
      </c>
      <c r="G245" s="231">
        <v>2023</v>
      </c>
      <c r="H245" s="231">
        <v>2023</v>
      </c>
      <c r="I245" s="231"/>
      <c r="J245" s="231"/>
      <c r="K245" s="232"/>
      <c r="L245" s="232"/>
      <c r="M245" s="232"/>
      <c r="N245" s="233">
        <v>4156.7416666666668</v>
      </c>
      <c r="O245" s="233"/>
      <c r="P245" s="118"/>
      <c r="Q245" s="185"/>
    </row>
    <row r="246" spans="1:17" x14ac:dyDescent="0.25">
      <c r="A246" s="185">
        <v>241</v>
      </c>
      <c r="B246" s="204" t="s">
        <v>1412</v>
      </c>
      <c r="C246" s="204">
        <v>9</v>
      </c>
      <c r="D246" s="209" t="s">
        <v>1201</v>
      </c>
      <c r="E246" s="185" t="s">
        <v>1348</v>
      </c>
      <c r="F246" s="244" t="s">
        <v>1247</v>
      </c>
      <c r="G246" s="231">
        <v>2023</v>
      </c>
      <c r="H246" s="231">
        <v>2023</v>
      </c>
      <c r="I246" s="231"/>
      <c r="J246" s="231"/>
      <c r="K246" s="232"/>
      <c r="L246" s="232"/>
      <c r="M246" s="232"/>
      <c r="N246" s="233">
        <v>2565.7083333333335</v>
      </c>
      <c r="O246" s="233"/>
      <c r="P246" s="118"/>
      <c r="Q246" s="185"/>
    </row>
    <row r="247" spans="1:17" x14ac:dyDescent="0.25">
      <c r="A247" s="185">
        <v>242</v>
      </c>
      <c r="B247" s="204" t="s">
        <v>1413</v>
      </c>
      <c r="C247" s="204">
        <v>9</v>
      </c>
      <c r="D247" s="209" t="s">
        <v>1201</v>
      </c>
      <c r="E247" s="185" t="s">
        <v>1348</v>
      </c>
      <c r="F247" s="244" t="s">
        <v>1248</v>
      </c>
      <c r="G247" s="231">
        <v>2023</v>
      </c>
      <c r="H247" s="231">
        <v>2023</v>
      </c>
      <c r="I247" s="231"/>
      <c r="J247" s="231"/>
      <c r="K247" s="232"/>
      <c r="L247" s="232"/>
      <c r="M247" s="232"/>
      <c r="N247" s="233">
        <v>3532.1583333333338</v>
      </c>
      <c r="O247" s="233"/>
      <c r="P247" s="118"/>
      <c r="Q247" s="185"/>
    </row>
    <row r="248" spans="1:17" x14ac:dyDescent="0.25">
      <c r="A248" s="185">
        <v>243</v>
      </c>
      <c r="B248" s="204" t="s">
        <v>1414</v>
      </c>
      <c r="C248" s="204">
        <v>9</v>
      </c>
      <c r="D248" s="209" t="s">
        <v>1201</v>
      </c>
      <c r="E248" s="185" t="s">
        <v>1349</v>
      </c>
      <c r="F248" s="244" t="s">
        <v>1249</v>
      </c>
      <c r="G248" s="231">
        <v>2023</v>
      </c>
      <c r="H248" s="231">
        <v>2023</v>
      </c>
      <c r="I248" s="231"/>
      <c r="J248" s="231"/>
      <c r="K248" s="232"/>
      <c r="L248" s="232"/>
      <c r="M248" s="232"/>
      <c r="N248" s="233">
        <v>3484.2916666666665</v>
      </c>
      <c r="O248" s="233"/>
      <c r="P248" s="118"/>
      <c r="Q248" s="185"/>
    </row>
    <row r="249" spans="1:17" x14ac:dyDescent="0.25">
      <c r="A249" s="185">
        <v>244</v>
      </c>
      <c r="B249" s="204" t="s">
        <v>1415</v>
      </c>
      <c r="C249" s="204">
        <v>9</v>
      </c>
      <c r="D249" s="209" t="s">
        <v>1201</v>
      </c>
      <c r="E249" s="185" t="s">
        <v>1349</v>
      </c>
      <c r="F249" s="244" t="s">
        <v>1250</v>
      </c>
      <c r="G249" s="231">
        <v>2023</v>
      </c>
      <c r="H249" s="231">
        <v>2023</v>
      </c>
      <c r="I249" s="231"/>
      <c r="J249" s="231"/>
      <c r="K249" s="232"/>
      <c r="L249" s="232"/>
      <c r="M249" s="232"/>
      <c r="N249" s="233">
        <v>8655.4083333333328</v>
      </c>
      <c r="O249" s="233"/>
      <c r="P249" s="118"/>
      <c r="Q249" s="185"/>
    </row>
    <row r="250" spans="1:17" x14ac:dyDescent="0.25">
      <c r="A250" s="185">
        <v>245</v>
      </c>
      <c r="B250" s="204" t="s">
        <v>1416</v>
      </c>
      <c r="C250" s="204">
        <v>9</v>
      </c>
      <c r="D250" s="209" t="s">
        <v>1201</v>
      </c>
      <c r="E250" s="185" t="s">
        <v>1354</v>
      </c>
      <c r="F250" s="244" t="s">
        <v>1251</v>
      </c>
      <c r="G250" s="231">
        <v>2023</v>
      </c>
      <c r="H250" s="231">
        <v>2023</v>
      </c>
      <c r="I250" s="231"/>
      <c r="J250" s="231"/>
      <c r="K250" s="232"/>
      <c r="L250" s="232"/>
      <c r="M250" s="232"/>
      <c r="N250" s="233">
        <v>3758.7166666666672</v>
      </c>
      <c r="O250" s="233"/>
      <c r="P250" s="118"/>
      <c r="Q250" s="185"/>
    </row>
    <row r="251" spans="1:17" x14ac:dyDescent="0.25">
      <c r="A251" s="185">
        <v>246</v>
      </c>
      <c r="B251" s="204" t="s">
        <v>1417</v>
      </c>
      <c r="C251" s="204">
        <v>9</v>
      </c>
      <c r="D251" s="209" t="s">
        <v>1201</v>
      </c>
      <c r="E251" s="185" t="s">
        <v>1349</v>
      </c>
      <c r="F251" s="244" t="s">
        <v>1252</v>
      </c>
      <c r="G251" s="231">
        <v>2023</v>
      </c>
      <c r="H251" s="231">
        <v>2023</v>
      </c>
      <c r="I251" s="231"/>
      <c r="J251" s="231"/>
      <c r="K251" s="232"/>
      <c r="L251" s="232"/>
      <c r="M251" s="232"/>
      <c r="N251" s="233">
        <v>318.67500000000001</v>
      </c>
      <c r="O251" s="233"/>
      <c r="P251" s="118"/>
      <c r="Q251" s="185"/>
    </row>
    <row r="252" spans="1:17" x14ac:dyDescent="0.25">
      <c r="A252" s="185">
        <v>247</v>
      </c>
      <c r="B252" s="204" t="s">
        <v>1418</v>
      </c>
      <c r="C252" s="204">
        <v>9</v>
      </c>
      <c r="D252" s="209" t="s">
        <v>1201</v>
      </c>
      <c r="E252" s="185" t="s">
        <v>1348</v>
      </c>
      <c r="F252" s="244" t="s">
        <v>1253</v>
      </c>
      <c r="G252" s="231">
        <v>2023</v>
      </c>
      <c r="H252" s="231">
        <v>2023</v>
      </c>
      <c r="I252" s="231"/>
      <c r="J252" s="231"/>
      <c r="K252" s="232"/>
      <c r="L252" s="232"/>
      <c r="M252" s="232"/>
      <c r="N252" s="233">
        <v>1229.875</v>
      </c>
      <c r="O252" s="233"/>
      <c r="P252" s="118"/>
      <c r="Q252" s="185"/>
    </row>
    <row r="253" spans="1:17" x14ac:dyDescent="0.25">
      <c r="A253" s="185">
        <v>248</v>
      </c>
      <c r="B253" s="204" t="s">
        <v>1419</v>
      </c>
      <c r="C253" s="204">
        <v>9</v>
      </c>
      <c r="D253" s="209" t="s">
        <v>1201</v>
      </c>
      <c r="E253" s="185" t="s">
        <v>1348</v>
      </c>
      <c r="F253" s="244" t="s">
        <v>1254</v>
      </c>
      <c r="G253" s="231">
        <v>2023</v>
      </c>
      <c r="H253" s="231">
        <v>2023</v>
      </c>
      <c r="I253" s="231"/>
      <c r="J253" s="231"/>
      <c r="K253" s="232"/>
      <c r="L253" s="232"/>
      <c r="M253" s="232"/>
      <c r="N253" s="233">
        <v>1788.9083333333338</v>
      </c>
      <c r="O253" s="233"/>
      <c r="P253" s="118"/>
      <c r="Q253" s="185"/>
    </row>
    <row r="254" spans="1:17" x14ac:dyDescent="0.25">
      <c r="A254" s="185">
        <v>249</v>
      </c>
      <c r="B254" s="204" t="s">
        <v>1420</v>
      </c>
      <c r="C254" s="204">
        <v>9</v>
      </c>
      <c r="D254" s="209" t="s">
        <v>1201</v>
      </c>
      <c r="E254" s="185" t="s">
        <v>1349</v>
      </c>
      <c r="F254" s="244" t="s">
        <v>1255</v>
      </c>
      <c r="G254" s="231">
        <v>2023</v>
      </c>
      <c r="H254" s="231">
        <v>2023</v>
      </c>
      <c r="I254" s="231"/>
      <c r="J254" s="231"/>
      <c r="K254" s="232"/>
      <c r="L254" s="232"/>
      <c r="M254" s="232"/>
      <c r="N254" s="233">
        <v>557.68333333333339</v>
      </c>
      <c r="O254" s="233"/>
      <c r="P254" s="118"/>
      <c r="Q254" s="185"/>
    </row>
    <row r="255" spans="1:17" x14ac:dyDescent="0.25">
      <c r="A255" s="185">
        <v>250</v>
      </c>
      <c r="B255" s="204" t="s">
        <v>1421</v>
      </c>
      <c r="C255" s="204">
        <v>9</v>
      </c>
      <c r="D255" s="209" t="s">
        <v>1201</v>
      </c>
      <c r="E255" s="185" t="s">
        <v>1348</v>
      </c>
      <c r="F255" s="244" t="s">
        <v>1256</v>
      </c>
      <c r="G255" s="231">
        <v>2023</v>
      </c>
      <c r="H255" s="231">
        <v>2023</v>
      </c>
      <c r="I255" s="231"/>
      <c r="J255" s="231"/>
      <c r="K255" s="232"/>
      <c r="L255" s="232"/>
      <c r="M255" s="232"/>
      <c r="N255" s="233">
        <v>1751.6416666666667</v>
      </c>
      <c r="O255" s="233"/>
      <c r="P255" s="118"/>
      <c r="Q255" s="185"/>
    </row>
    <row r="256" spans="1:17" x14ac:dyDescent="0.25">
      <c r="A256" s="185">
        <v>251</v>
      </c>
      <c r="B256" s="204" t="s">
        <v>1422</v>
      </c>
      <c r="C256" s="204">
        <v>9</v>
      </c>
      <c r="D256" s="209" t="s">
        <v>1201</v>
      </c>
      <c r="E256" s="185" t="s">
        <v>1348</v>
      </c>
      <c r="F256" s="244" t="s">
        <v>1257</v>
      </c>
      <c r="G256" s="231">
        <v>2023</v>
      </c>
      <c r="H256" s="231">
        <v>2023</v>
      </c>
      <c r="I256" s="231"/>
      <c r="J256" s="231"/>
      <c r="K256" s="232"/>
      <c r="L256" s="232"/>
      <c r="M256" s="232"/>
      <c r="N256" s="233">
        <v>1653.6833333333334</v>
      </c>
      <c r="O256" s="233"/>
      <c r="P256" s="118"/>
      <c r="Q256" s="185"/>
    </row>
    <row r="257" spans="1:17" x14ac:dyDescent="0.25">
      <c r="A257" s="185">
        <v>252</v>
      </c>
      <c r="B257" s="204" t="s">
        <v>1423</v>
      </c>
      <c r="C257" s="204">
        <v>9</v>
      </c>
      <c r="D257" s="209" t="s">
        <v>1201</v>
      </c>
      <c r="E257" s="185" t="s">
        <v>1348</v>
      </c>
      <c r="F257" s="244" t="s">
        <v>1258</v>
      </c>
      <c r="G257" s="231">
        <v>2023</v>
      </c>
      <c r="H257" s="231">
        <v>2023</v>
      </c>
      <c r="I257" s="231"/>
      <c r="J257" s="231"/>
      <c r="K257" s="232"/>
      <c r="L257" s="232"/>
      <c r="M257" s="232"/>
      <c r="N257" s="233">
        <v>1549.2750000000001</v>
      </c>
      <c r="O257" s="233"/>
      <c r="P257" s="118"/>
      <c r="Q257" s="185"/>
    </row>
    <row r="258" spans="1:17" x14ac:dyDescent="0.25">
      <c r="A258" s="185">
        <v>253</v>
      </c>
      <c r="B258" s="204" t="s">
        <v>1424</v>
      </c>
      <c r="C258" s="204">
        <v>9</v>
      </c>
      <c r="D258" s="209" t="s">
        <v>1201</v>
      </c>
      <c r="E258" s="185" t="s">
        <v>1349</v>
      </c>
      <c r="F258" s="244" t="s">
        <v>1259</v>
      </c>
      <c r="G258" s="231">
        <v>2023</v>
      </c>
      <c r="H258" s="231">
        <v>2023</v>
      </c>
      <c r="I258" s="231"/>
      <c r="J258" s="231"/>
      <c r="K258" s="232"/>
      <c r="L258" s="232"/>
      <c r="M258" s="232"/>
      <c r="N258" s="233">
        <v>1043.0583333333334</v>
      </c>
      <c r="O258" s="233"/>
      <c r="P258" s="118"/>
      <c r="Q258" s="185"/>
    </row>
    <row r="259" spans="1:17" x14ac:dyDescent="0.25">
      <c r="A259" s="185">
        <v>254</v>
      </c>
      <c r="B259" s="204" t="s">
        <v>1425</v>
      </c>
      <c r="C259" s="204">
        <v>9</v>
      </c>
      <c r="D259" s="209" t="s">
        <v>1201</v>
      </c>
      <c r="E259" s="185" t="s">
        <v>1348</v>
      </c>
      <c r="F259" s="244" t="s">
        <v>1260</v>
      </c>
      <c r="G259" s="231">
        <v>2023</v>
      </c>
      <c r="H259" s="231">
        <v>2023</v>
      </c>
      <c r="I259" s="231"/>
      <c r="J259" s="231"/>
      <c r="K259" s="232"/>
      <c r="L259" s="232"/>
      <c r="M259" s="232"/>
      <c r="N259" s="233">
        <v>2827.5916666666667</v>
      </c>
      <c r="O259" s="233"/>
      <c r="P259" s="118"/>
      <c r="Q259" s="185"/>
    </row>
    <row r="260" spans="1:17" x14ac:dyDescent="0.25">
      <c r="A260" s="185">
        <v>255</v>
      </c>
      <c r="B260" s="204" t="s">
        <v>1426</v>
      </c>
      <c r="C260" s="204">
        <v>9</v>
      </c>
      <c r="D260" s="209" t="s">
        <v>1201</v>
      </c>
      <c r="E260" s="185" t="s">
        <v>1352</v>
      </c>
      <c r="F260" s="244" t="s">
        <v>1261</v>
      </c>
      <c r="G260" s="231">
        <v>2023</v>
      </c>
      <c r="H260" s="231">
        <v>2023</v>
      </c>
      <c r="I260" s="231"/>
      <c r="J260" s="231"/>
      <c r="K260" s="232"/>
      <c r="L260" s="232"/>
      <c r="M260" s="232"/>
      <c r="N260" s="233">
        <v>1020.3833333333334</v>
      </c>
      <c r="O260" s="233"/>
      <c r="P260" s="118"/>
      <c r="Q260" s="185"/>
    </row>
    <row r="261" spans="1:17" x14ac:dyDescent="0.25">
      <c r="A261" s="185">
        <v>256</v>
      </c>
      <c r="B261" s="204" t="s">
        <v>1427</v>
      </c>
      <c r="C261" s="204">
        <v>9</v>
      </c>
      <c r="D261" s="209" t="s">
        <v>1201</v>
      </c>
      <c r="E261" s="185" t="s">
        <v>1348</v>
      </c>
      <c r="F261" s="244" t="s">
        <v>1262</v>
      </c>
      <c r="G261" s="231">
        <v>2023</v>
      </c>
      <c r="H261" s="231">
        <v>2023</v>
      </c>
      <c r="I261" s="231"/>
      <c r="J261" s="231"/>
      <c r="K261" s="232"/>
      <c r="L261" s="232"/>
      <c r="M261" s="232"/>
      <c r="N261" s="233">
        <v>577.28333333333342</v>
      </c>
      <c r="O261" s="233"/>
      <c r="P261" s="118"/>
      <c r="Q261" s="185"/>
    </row>
    <row r="262" spans="1:17" x14ac:dyDescent="0.25">
      <c r="A262" s="185">
        <v>257</v>
      </c>
      <c r="B262" s="204" t="s">
        <v>1428</v>
      </c>
      <c r="C262" s="204">
        <v>9</v>
      </c>
      <c r="D262" s="209" t="s">
        <v>1201</v>
      </c>
      <c r="E262" s="185" t="s">
        <v>1348</v>
      </c>
      <c r="F262" s="244" t="s">
        <v>1263</v>
      </c>
      <c r="G262" s="231">
        <v>2023</v>
      </c>
      <c r="H262" s="231">
        <v>2023</v>
      </c>
      <c r="I262" s="231"/>
      <c r="J262" s="231"/>
      <c r="K262" s="232"/>
      <c r="L262" s="232"/>
      <c r="M262" s="232"/>
      <c r="N262" s="233">
        <v>3951.7666666666673</v>
      </c>
      <c r="O262" s="233"/>
      <c r="P262" s="118"/>
      <c r="Q262" s="185"/>
    </row>
    <row r="263" spans="1:17" x14ac:dyDescent="0.25">
      <c r="A263" s="185">
        <v>258</v>
      </c>
      <c r="B263" s="204" t="s">
        <v>1429</v>
      </c>
      <c r="C263" s="204">
        <v>9</v>
      </c>
      <c r="D263" s="209" t="s">
        <v>1201</v>
      </c>
      <c r="E263" s="185" t="s">
        <v>1348</v>
      </c>
      <c r="F263" s="244" t="s">
        <v>1264</v>
      </c>
      <c r="G263" s="231">
        <v>2023</v>
      </c>
      <c r="H263" s="231">
        <v>2023</v>
      </c>
      <c r="I263" s="231"/>
      <c r="J263" s="231"/>
      <c r="K263" s="232"/>
      <c r="L263" s="232"/>
      <c r="M263" s="232"/>
      <c r="N263" s="233">
        <v>1065.7583333333334</v>
      </c>
      <c r="O263" s="233"/>
      <c r="P263" s="118"/>
      <c r="Q263" s="185"/>
    </row>
    <row r="264" spans="1:17" x14ac:dyDescent="0.25">
      <c r="A264" s="185">
        <v>259</v>
      </c>
      <c r="B264" s="204" t="s">
        <v>1430</v>
      </c>
      <c r="C264" s="204">
        <v>9</v>
      </c>
      <c r="D264" s="209" t="s">
        <v>1201</v>
      </c>
      <c r="E264" s="185" t="s">
        <v>1348</v>
      </c>
      <c r="F264" s="244" t="s">
        <v>1265</v>
      </c>
      <c r="G264" s="231">
        <v>2023</v>
      </c>
      <c r="H264" s="231">
        <v>2023</v>
      </c>
      <c r="I264" s="231"/>
      <c r="J264" s="231"/>
      <c r="K264" s="232"/>
      <c r="L264" s="232"/>
      <c r="M264" s="232"/>
      <c r="N264" s="233">
        <v>996.24166666666679</v>
      </c>
      <c r="O264" s="233"/>
      <c r="P264" s="118"/>
      <c r="Q264" s="185"/>
    </row>
    <row r="265" spans="1:17" x14ac:dyDescent="0.25">
      <c r="A265" s="185">
        <v>260</v>
      </c>
      <c r="B265" s="204" t="s">
        <v>1431</v>
      </c>
      <c r="C265" s="204">
        <v>9</v>
      </c>
      <c r="D265" s="209" t="s">
        <v>1201</v>
      </c>
      <c r="E265" s="185" t="s">
        <v>1355</v>
      </c>
      <c r="F265" s="244" t="s">
        <v>1266</v>
      </c>
      <c r="G265" s="231">
        <v>2023</v>
      </c>
      <c r="H265" s="231">
        <v>2023</v>
      </c>
      <c r="I265" s="231"/>
      <c r="J265" s="231"/>
      <c r="K265" s="232"/>
      <c r="L265" s="232"/>
      <c r="M265" s="232"/>
      <c r="N265" s="233">
        <v>796.99166666666656</v>
      </c>
      <c r="O265" s="233"/>
      <c r="P265" s="118"/>
      <c r="Q265" s="185"/>
    </row>
    <row r="266" spans="1:17" x14ac:dyDescent="0.25">
      <c r="A266" s="185">
        <v>261</v>
      </c>
      <c r="B266" s="204" t="s">
        <v>1432</v>
      </c>
      <c r="C266" s="204">
        <v>9</v>
      </c>
      <c r="D266" s="209" t="s">
        <v>1201</v>
      </c>
      <c r="E266" s="185" t="s">
        <v>1348</v>
      </c>
      <c r="F266" s="244" t="s">
        <v>1267</v>
      </c>
      <c r="G266" s="231">
        <v>2023</v>
      </c>
      <c r="H266" s="231">
        <v>2023</v>
      </c>
      <c r="I266" s="231"/>
      <c r="J266" s="231"/>
      <c r="K266" s="232"/>
      <c r="L266" s="232"/>
      <c r="M266" s="232"/>
      <c r="N266" s="233">
        <v>1461.1583333333335</v>
      </c>
      <c r="O266" s="233"/>
      <c r="P266" s="118"/>
      <c r="Q266" s="185"/>
    </row>
    <row r="267" spans="1:17" x14ac:dyDescent="0.25">
      <c r="A267" s="185">
        <v>262</v>
      </c>
      <c r="B267" s="204" t="s">
        <v>1433</v>
      </c>
      <c r="C267" s="204">
        <v>9</v>
      </c>
      <c r="D267" s="209" t="s">
        <v>1201</v>
      </c>
      <c r="E267" s="185" t="s">
        <v>1349</v>
      </c>
      <c r="F267" s="244" t="s">
        <v>1268</v>
      </c>
      <c r="G267" s="231">
        <v>2023</v>
      </c>
      <c r="H267" s="231">
        <v>2023</v>
      </c>
      <c r="I267" s="231"/>
      <c r="J267" s="231"/>
      <c r="K267" s="232"/>
      <c r="L267" s="232"/>
      <c r="M267" s="232"/>
      <c r="N267" s="233">
        <v>599.49166666666679</v>
      </c>
      <c r="O267" s="233"/>
      <c r="P267" s="118"/>
      <c r="Q267" s="185"/>
    </row>
    <row r="268" spans="1:17" x14ac:dyDescent="0.25">
      <c r="A268" s="185">
        <v>263</v>
      </c>
      <c r="B268" s="204" t="s">
        <v>1434</v>
      </c>
      <c r="C268" s="204">
        <v>9</v>
      </c>
      <c r="D268" s="209" t="s">
        <v>1201</v>
      </c>
      <c r="E268" s="185" t="s">
        <v>1348</v>
      </c>
      <c r="F268" s="244" t="s">
        <v>1269</v>
      </c>
      <c r="G268" s="231">
        <v>2023</v>
      </c>
      <c r="H268" s="231">
        <v>2023</v>
      </c>
      <c r="I268" s="231"/>
      <c r="J268" s="231"/>
      <c r="K268" s="232"/>
      <c r="L268" s="232"/>
      <c r="M268" s="232"/>
      <c r="N268" s="233">
        <v>1698.5583333333334</v>
      </c>
      <c r="O268" s="233"/>
      <c r="P268" s="118"/>
      <c r="Q268" s="185"/>
    </row>
    <row r="269" spans="1:17" x14ac:dyDescent="0.25">
      <c r="A269" s="185">
        <v>264</v>
      </c>
      <c r="B269" s="204" t="s">
        <v>1435</v>
      </c>
      <c r="C269" s="204">
        <v>9</v>
      </c>
      <c r="D269" s="209" t="s">
        <v>1201</v>
      </c>
      <c r="E269" s="185" t="s">
        <v>1348</v>
      </c>
      <c r="F269" s="244" t="s">
        <v>1270</v>
      </c>
      <c r="G269" s="231">
        <v>2023</v>
      </c>
      <c r="H269" s="231">
        <v>2023</v>
      </c>
      <c r="I269" s="231"/>
      <c r="J269" s="231"/>
      <c r="K269" s="232"/>
      <c r="L269" s="232"/>
      <c r="M269" s="232"/>
      <c r="N269" s="233">
        <v>996.24166666666679</v>
      </c>
      <c r="O269" s="233"/>
      <c r="P269" s="118"/>
      <c r="Q269" s="185"/>
    </row>
    <row r="270" spans="1:17" x14ac:dyDescent="0.25">
      <c r="A270" s="185">
        <v>265</v>
      </c>
      <c r="B270" s="204" t="s">
        <v>1436</v>
      </c>
      <c r="C270" s="204">
        <v>9</v>
      </c>
      <c r="D270" s="209" t="s">
        <v>1201</v>
      </c>
      <c r="E270" s="185" t="s">
        <v>1348</v>
      </c>
      <c r="F270" s="244" t="s">
        <v>1271</v>
      </c>
      <c r="G270" s="231">
        <v>2023</v>
      </c>
      <c r="H270" s="231">
        <v>2023</v>
      </c>
      <c r="I270" s="231"/>
      <c r="J270" s="231"/>
      <c r="K270" s="232"/>
      <c r="L270" s="232"/>
      <c r="M270" s="232"/>
      <c r="N270" s="233">
        <v>1332.2</v>
      </c>
      <c r="O270" s="233"/>
      <c r="P270" s="118"/>
      <c r="Q270" s="185"/>
    </row>
    <row r="271" spans="1:17" x14ac:dyDescent="0.25">
      <c r="A271" s="185">
        <v>266</v>
      </c>
      <c r="B271" s="204" t="s">
        <v>1437</v>
      </c>
      <c r="C271" s="204">
        <v>9</v>
      </c>
      <c r="D271" s="209" t="s">
        <v>1201</v>
      </c>
      <c r="E271" s="185" t="s">
        <v>1348</v>
      </c>
      <c r="F271" s="244" t="s">
        <v>1272</v>
      </c>
      <c r="G271" s="231">
        <v>2023</v>
      </c>
      <c r="H271" s="231">
        <v>2023</v>
      </c>
      <c r="I271" s="231"/>
      <c r="J271" s="231"/>
      <c r="K271" s="232"/>
      <c r="L271" s="232"/>
      <c r="M271" s="232"/>
      <c r="N271" s="233">
        <v>488.47499999999991</v>
      </c>
      <c r="O271" s="233"/>
      <c r="P271" s="118"/>
      <c r="Q271" s="185"/>
    </row>
    <row r="272" spans="1:17" x14ac:dyDescent="0.25">
      <c r="A272" s="185">
        <v>267</v>
      </c>
      <c r="B272" s="204" t="s">
        <v>1438</v>
      </c>
      <c r="C272" s="204">
        <v>9</v>
      </c>
      <c r="D272" s="209" t="s">
        <v>1201</v>
      </c>
      <c r="E272" s="185" t="s">
        <v>1349</v>
      </c>
      <c r="F272" s="244" t="s">
        <v>1273</v>
      </c>
      <c r="G272" s="231">
        <v>2023</v>
      </c>
      <c r="H272" s="231">
        <v>2023</v>
      </c>
      <c r="I272" s="231"/>
      <c r="J272" s="231"/>
      <c r="K272" s="232"/>
      <c r="L272" s="232"/>
      <c r="M272" s="232"/>
      <c r="N272" s="233">
        <v>1998.3000000000002</v>
      </c>
      <c r="O272" s="233"/>
      <c r="P272" s="118"/>
      <c r="Q272" s="185"/>
    </row>
    <row r="273" spans="1:17" x14ac:dyDescent="0.25">
      <c r="A273" s="185">
        <v>268</v>
      </c>
      <c r="B273" s="204" t="s">
        <v>1439</v>
      </c>
      <c r="C273" s="204">
        <v>9</v>
      </c>
      <c r="D273" s="209" t="s">
        <v>1201</v>
      </c>
      <c r="E273" s="185" t="s">
        <v>1349</v>
      </c>
      <c r="F273" s="244" t="s">
        <v>1274</v>
      </c>
      <c r="G273" s="231">
        <v>2023</v>
      </c>
      <c r="H273" s="231">
        <v>2023</v>
      </c>
      <c r="I273" s="231"/>
      <c r="J273" s="231"/>
      <c r="K273" s="232"/>
      <c r="L273" s="232"/>
      <c r="M273" s="232"/>
      <c r="N273" s="233">
        <v>316</v>
      </c>
      <c r="O273" s="233"/>
      <c r="P273" s="118"/>
      <c r="Q273" s="185"/>
    </row>
    <row r="274" spans="1:17" x14ac:dyDescent="0.25">
      <c r="A274" s="185">
        <v>269</v>
      </c>
      <c r="B274" s="204" t="s">
        <v>1440</v>
      </c>
      <c r="C274" s="204">
        <v>9</v>
      </c>
      <c r="D274" s="209" t="s">
        <v>1201</v>
      </c>
      <c r="E274" s="185" t="s">
        <v>1348</v>
      </c>
      <c r="F274" s="244" t="s">
        <v>1275</v>
      </c>
      <c r="G274" s="231">
        <v>2023</v>
      </c>
      <c r="H274" s="231">
        <v>2023</v>
      </c>
      <c r="I274" s="231"/>
      <c r="J274" s="231"/>
      <c r="K274" s="232"/>
      <c r="L274" s="232"/>
      <c r="M274" s="232"/>
      <c r="N274" s="233">
        <v>1603.5833333333333</v>
      </c>
      <c r="O274" s="233"/>
      <c r="P274" s="118"/>
      <c r="Q274" s="185"/>
    </row>
    <row r="275" spans="1:17" x14ac:dyDescent="0.25">
      <c r="A275" s="185">
        <v>270</v>
      </c>
      <c r="B275" s="204" t="s">
        <v>1441</v>
      </c>
      <c r="C275" s="204">
        <v>9</v>
      </c>
      <c r="D275" s="209" t="s">
        <v>1201</v>
      </c>
      <c r="E275" s="185" t="s">
        <v>1348</v>
      </c>
      <c r="F275" s="244" t="s">
        <v>1276</v>
      </c>
      <c r="G275" s="231">
        <v>2023</v>
      </c>
      <c r="H275" s="231">
        <v>2023</v>
      </c>
      <c r="I275" s="231"/>
      <c r="J275" s="231"/>
      <c r="K275" s="232"/>
      <c r="L275" s="232"/>
      <c r="M275" s="232"/>
      <c r="N275" s="233">
        <v>577.29166666666674</v>
      </c>
      <c r="O275" s="233"/>
      <c r="P275" s="118"/>
      <c r="Q275" s="185"/>
    </row>
    <row r="276" spans="1:17" x14ac:dyDescent="0.25">
      <c r="A276" s="185">
        <v>271</v>
      </c>
      <c r="B276" s="204" t="s">
        <v>1442</v>
      </c>
      <c r="C276" s="204">
        <v>9</v>
      </c>
      <c r="D276" s="209" t="s">
        <v>1201</v>
      </c>
      <c r="E276" s="185" t="s">
        <v>1349</v>
      </c>
      <c r="F276" s="244" t="s">
        <v>1277</v>
      </c>
      <c r="G276" s="231">
        <v>2023</v>
      </c>
      <c r="H276" s="231">
        <v>2023</v>
      </c>
      <c r="I276" s="231"/>
      <c r="J276" s="231"/>
      <c r="K276" s="232"/>
      <c r="L276" s="232"/>
      <c r="M276" s="232"/>
      <c r="N276" s="233">
        <v>1179.75</v>
      </c>
      <c r="O276" s="233"/>
      <c r="P276" s="118"/>
      <c r="Q276" s="185"/>
    </row>
    <row r="277" spans="1:17" x14ac:dyDescent="0.25">
      <c r="A277" s="185">
        <v>272</v>
      </c>
      <c r="B277" s="204" t="s">
        <v>1443</v>
      </c>
      <c r="C277" s="204">
        <v>9</v>
      </c>
      <c r="D277" s="209" t="s">
        <v>1201</v>
      </c>
      <c r="E277" s="185" t="s">
        <v>1348</v>
      </c>
      <c r="F277" s="244" t="s">
        <v>1278</v>
      </c>
      <c r="G277" s="231">
        <v>2023</v>
      </c>
      <c r="H277" s="231">
        <v>2023</v>
      </c>
      <c r="I277" s="231"/>
      <c r="J277" s="231"/>
      <c r="K277" s="232"/>
      <c r="L277" s="232"/>
      <c r="M277" s="232"/>
      <c r="N277" s="233">
        <v>263.33333333333337</v>
      </c>
      <c r="O277" s="233"/>
      <c r="P277" s="118"/>
      <c r="Q277" s="185"/>
    </row>
    <row r="278" spans="1:17" x14ac:dyDescent="0.25">
      <c r="A278" s="185">
        <v>273</v>
      </c>
      <c r="B278" s="204" t="s">
        <v>1444</v>
      </c>
      <c r="C278" s="204">
        <v>9</v>
      </c>
      <c r="D278" s="209" t="s">
        <v>1201</v>
      </c>
      <c r="E278" s="185" t="s">
        <v>1349</v>
      </c>
      <c r="F278" s="244" t="s">
        <v>1279</v>
      </c>
      <c r="G278" s="231">
        <v>2023</v>
      </c>
      <c r="H278" s="231">
        <v>2023</v>
      </c>
      <c r="I278" s="231"/>
      <c r="J278" s="231"/>
      <c r="K278" s="232"/>
      <c r="L278" s="232"/>
      <c r="M278" s="232"/>
      <c r="N278" s="233">
        <v>641.43333333333339</v>
      </c>
      <c r="O278" s="233"/>
      <c r="P278" s="118"/>
      <c r="Q278" s="185"/>
    </row>
    <row r="279" spans="1:17" x14ac:dyDescent="0.25">
      <c r="A279" s="185">
        <v>274</v>
      </c>
      <c r="B279" s="204" t="s">
        <v>1445</v>
      </c>
      <c r="C279" s="204">
        <v>9</v>
      </c>
      <c r="D279" s="209" t="s">
        <v>1201</v>
      </c>
      <c r="E279" s="185" t="s">
        <v>1348</v>
      </c>
      <c r="F279" s="244" t="s">
        <v>1280</v>
      </c>
      <c r="G279" s="231">
        <v>2024</v>
      </c>
      <c r="H279" s="231">
        <v>2024</v>
      </c>
      <c r="I279" s="231"/>
      <c r="J279" s="231"/>
      <c r="K279" s="232"/>
      <c r="L279" s="232"/>
      <c r="M279" s="232"/>
      <c r="N279" s="233">
        <v>5385.8833333333341</v>
      </c>
      <c r="O279" s="233"/>
      <c r="P279" s="118"/>
      <c r="Q279" s="185"/>
    </row>
    <row r="280" spans="1:17" x14ac:dyDescent="0.25">
      <c r="A280" s="185">
        <v>275</v>
      </c>
      <c r="B280" s="204" t="s">
        <v>1446</v>
      </c>
      <c r="C280" s="204">
        <v>9</v>
      </c>
      <c r="D280" s="209" t="s">
        <v>1201</v>
      </c>
      <c r="E280" s="185" t="s">
        <v>1348</v>
      </c>
      <c r="F280" s="244" t="s">
        <v>1281</v>
      </c>
      <c r="G280" s="231">
        <v>2024</v>
      </c>
      <c r="H280" s="231">
        <v>2024</v>
      </c>
      <c r="I280" s="231"/>
      <c r="J280" s="231"/>
      <c r="K280" s="232"/>
      <c r="L280" s="232"/>
      <c r="M280" s="232"/>
      <c r="N280" s="233">
        <v>3316.4083333333338</v>
      </c>
      <c r="O280" s="233"/>
      <c r="P280" s="118"/>
      <c r="Q280" s="185"/>
    </row>
    <row r="281" spans="1:17" x14ac:dyDescent="0.25">
      <c r="A281" s="185">
        <v>276</v>
      </c>
      <c r="B281" s="204" t="s">
        <v>1447</v>
      </c>
      <c r="C281" s="204">
        <v>9</v>
      </c>
      <c r="D281" s="209" t="s">
        <v>1201</v>
      </c>
      <c r="E281" s="185" t="s">
        <v>1348</v>
      </c>
      <c r="F281" s="244" t="s">
        <v>1282</v>
      </c>
      <c r="G281" s="231">
        <v>2024</v>
      </c>
      <c r="H281" s="231">
        <v>2024</v>
      </c>
      <c r="I281" s="231"/>
      <c r="J281" s="231"/>
      <c r="K281" s="232"/>
      <c r="L281" s="232"/>
      <c r="M281" s="232"/>
      <c r="N281" s="233">
        <v>4825.6583333333338</v>
      </c>
      <c r="O281" s="233"/>
      <c r="P281" s="118"/>
      <c r="Q281" s="185"/>
    </row>
    <row r="282" spans="1:17" x14ac:dyDescent="0.25">
      <c r="A282" s="185">
        <v>277</v>
      </c>
      <c r="B282" s="204" t="s">
        <v>1448</v>
      </c>
      <c r="C282" s="204">
        <v>9</v>
      </c>
      <c r="D282" s="209" t="s">
        <v>1201</v>
      </c>
      <c r="E282" s="185" t="s">
        <v>1348</v>
      </c>
      <c r="F282" s="244" t="s">
        <v>1283</v>
      </c>
      <c r="G282" s="231">
        <v>2024</v>
      </c>
      <c r="H282" s="231">
        <v>2024</v>
      </c>
      <c r="I282" s="231"/>
      <c r="J282" s="231"/>
      <c r="K282" s="232"/>
      <c r="L282" s="232"/>
      <c r="M282" s="232"/>
      <c r="N282" s="233">
        <v>1755.9250000000002</v>
      </c>
      <c r="O282" s="233"/>
      <c r="P282" s="118"/>
      <c r="Q282" s="185"/>
    </row>
    <row r="283" spans="1:17" x14ac:dyDescent="0.25">
      <c r="A283" s="185">
        <v>278</v>
      </c>
      <c r="B283" s="204" t="s">
        <v>1449</v>
      </c>
      <c r="C283" s="204">
        <v>9</v>
      </c>
      <c r="D283" s="209" t="s">
        <v>1201</v>
      </c>
      <c r="E283" s="185" t="s">
        <v>1349</v>
      </c>
      <c r="F283" s="244" t="s">
        <v>1284</v>
      </c>
      <c r="G283" s="231">
        <v>2024</v>
      </c>
      <c r="H283" s="231">
        <v>2024</v>
      </c>
      <c r="I283" s="231"/>
      <c r="J283" s="231"/>
      <c r="K283" s="232"/>
      <c r="L283" s="232"/>
      <c r="M283" s="232"/>
      <c r="N283" s="233">
        <v>500.48333333333341</v>
      </c>
      <c r="O283" s="233"/>
      <c r="P283" s="118"/>
      <c r="Q283" s="185"/>
    </row>
    <row r="284" spans="1:17" x14ac:dyDescent="0.25">
      <c r="A284" s="185">
        <v>279</v>
      </c>
      <c r="B284" s="204" t="s">
        <v>1450</v>
      </c>
      <c r="C284" s="204">
        <v>9</v>
      </c>
      <c r="D284" s="209" t="s">
        <v>1201</v>
      </c>
      <c r="E284" s="185" t="s">
        <v>1349</v>
      </c>
      <c r="F284" s="244" t="s">
        <v>1285</v>
      </c>
      <c r="G284" s="231">
        <v>2024</v>
      </c>
      <c r="H284" s="231">
        <v>2024</v>
      </c>
      <c r="I284" s="231"/>
      <c r="J284" s="231"/>
      <c r="K284" s="232"/>
      <c r="L284" s="232"/>
      <c r="M284" s="232"/>
      <c r="N284" s="233">
        <v>2057.541666666667</v>
      </c>
      <c r="O284" s="233"/>
      <c r="P284" s="118"/>
      <c r="Q284" s="185"/>
    </row>
    <row r="285" spans="1:17" x14ac:dyDescent="0.25">
      <c r="A285" s="185">
        <v>280</v>
      </c>
      <c r="B285" s="204" t="s">
        <v>1451</v>
      </c>
      <c r="C285" s="204">
        <v>9</v>
      </c>
      <c r="D285" s="209" t="s">
        <v>1201</v>
      </c>
      <c r="E285" s="185" t="s">
        <v>1349</v>
      </c>
      <c r="F285" s="244" t="s">
        <v>1286</v>
      </c>
      <c r="G285" s="231">
        <v>2024</v>
      </c>
      <c r="H285" s="231">
        <v>2024</v>
      </c>
      <c r="I285" s="231"/>
      <c r="J285" s="231"/>
      <c r="K285" s="232"/>
      <c r="L285" s="232"/>
      <c r="M285" s="232"/>
      <c r="N285" s="233">
        <v>500.48333333333341</v>
      </c>
      <c r="O285" s="233"/>
      <c r="P285" s="118"/>
      <c r="Q285" s="185"/>
    </row>
    <row r="286" spans="1:17" x14ac:dyDescent="0.25">
      <c r="A286" s="185">
        <v>281</v>
      </c>
      <c r="B286" s="204" t="s">
        <v>1452</v>
      </c>
      <c r="C286" s="204">
        <v>9</v>
      </c>
      <c r="D286" s="209" t="s">
        <v>1201</v>
      </c>
      <c r="E286" s="185" t="s">
        <v>1348</v>
      </c>
      <c r="F286" s="244" t="s">
        <v>1287</v>
      </c>
      <c r="G286" s="231">
        <v>2024</v>
      </c>
      <c r="H286" s="231">
        <v>2024</v>
      </c>
      <c r="I286" s="231"/>
      <c r="J286" s="231"/>
      <c r="K286" s="232"/>
      <c r="L286" s="232"/>
      <c r="M286" s="232"/>
      <c r="N286" s="233">
        <v>1879.7416666666668</v>
      </c>
      <c r="O286" s="233"/>
      <c r="P286" s="118"/>
      <c r="Q286" s="185"/>
    </row>
    <row r="287" spans="1:17" x14ac:dyDescent="0.25">
      <c r="A287" s="185">
        <v>282</v>
      </c>
      <c r="B287" s="204" t="s">
        <v>1453</v>
      </c>
      <c r="C287" s="204">
        <v>9</v>
      </c>
      <c r="D287" s="209" t="s">
        <v>1201</v>
      </c>
      <c r="E287" s="185" t="s">
        <v>1349</v>
      </c>
      <c r="F287" s="244" t="s">
        <v>1288</v>
      </c>
      <c r="G287" s="231">
        <v>2024</v>
      </c>
      <c r="H287" s="231">
        <v>2024</v>
      </c>
      <c r="I287" s="231"/>
      <c r="J287" s="231"/>
      <c r="K287" s="232"/>
      <c r="L287" s="232"/>
      <c r="M287" s="232"/>
      <c r="N287" s="233">
        <v>819.43333333333339</v>
      </c>
      <c r="O287" s="233"/>
      <c r="P287" s="118"/>
      <c r="Q287" s="185"/>
    </row>
    <row r="288" spans="1:17" x14ac:dyDescent="0.25">
      <c r="A288" s="185">
        <v>283</v>
      </c>
      <c r="B288" s="204" t="s">
        <v>1454</v>
      </c>
      <c r="C288" s="204">
        <v>9</v>
      </c>
      <c r="D288" s="209" t="s">
        <v>1201</v>
      </c>
      <c r="E288" s="185" t="s">
        <v>1348</v>
      </c>
      <c r="F288" s="244" t="s">
        <v>1289</v>
      </c>
      <c r="G288" s="231">
        <v>2024</v>
      </c>
      <c r="H288" s="231">
        <v>2024</v>
      </c>
      <c r="I288" s="231"/>
      <c r="J288" s="231"/>
      <c r="K288" s="232"/>
      <c r="L288" s="232"/>
      <c r="M288" s="232"/>
      <c r="N288" s="233">
        <v>1375.25</v>
      </c>
      <c r="O288" s="233"/>
      <c r="P288" s="118"/>
      <c r="Q288" s="185"/>
    </row>
    <row r="289" spans="1:17" x14ac:dyDescent="0.25">
      <c r="A289" s="185">
        <v>284</v>
      </c>
      <c r="B289" s="204" t="s">
        <v>1455</v>
      </c>
      <c r="C289" s="204">
        <v>9</v>
      </c>
      <c r="D289" s="209" t="s">
        <v>1201</v>
      </c>
      <c r="E289" s="185" t="s">
        <v>1349</v>
      </c>
      <c r="F289" s="244" t="s">
        <v>1290</v>
      </c>
      <c r="G289" s="231">
        <v>2024</v>
      </c>
      <c r="H289" s="231">
        <v>2024</v>
      </c>
      <c r="I289" s="231"/>
      <c r="J289" s="231"/>
      <c r="K289" s="232"/>
      <c r="L289" s="232"/>
      <c r="M289" s="232"/>
      <c r="N289" s="233">
        <v>486.69166666666666</v>
      </c>
      <c r="O289" s="233"/>
      <c r="P289" s="118"/>
      <c r="Q289" s="185"/>
    </row>
    <row r="290" spans="1:17" x14ac:dyDescent="0.25">
      <c r="A290" s="185">
        <v>285</v>
      </c>
      <c r="B290" s="204" t="s">
        <v>1456</v>
      </c>
      <c r="C290" s="204">
        <v>9</v>
      </c>
      <c r="D290" s="209" t="s">
        <v>1201</v>
      </c>
      <c r="E290" s="185" t="s">
        <v>1349</v>
      </c>
      <c r="F290" s="244" t="s">
        <v>1291</v>
      </c>
      <c r="G290" s="231">
        <v>2024</v>
      </c>
      <c r="H290" s="231">
        <v>2024</v>
      </c>
      <c r="I290" s="231"/>
      <c r="J290" s="231"/>
      <c r="K290" s="232"/>
      <c r="L290" s="232"/>
      <c r="M290" s="232"/>
      <c r="N290" s="233">
        <v>1329.4916666666668</v>
      </c>
      <c r="O290" s="233"/>
      <c r="P290" s="118"/>
      <c r="Q290" s="185"/>
    </row>
    <row r="291" spans="1:17" x14ac:dyDescent="0.25">
      <c r="A291" s="185">
        <v>286</v>
      </c>
      <c r="B291" s="204" t="s">
        <v>1457</v>
      </c>
      <c r="C291" s="204">
        <v>9</v>
      </c>
      <c r="D291" s="209" t="s">
        <v>1201</v>
      </c>
      <c r="E291" s="185" t="s">
        <v>1349</v>
      </c>
      <c r="F291" s="244" t="s">
        <v>1292</v>
      </c>
      <c r="G291" s="231">
        <v>2024</v>
      </c>
      <c r="H291" s="231">
        <v>2024</v>
      </c>
      <c r="I291" s="231"/>
      <c r="J291" s="231"/>
      <c r="K291" s="232"/>
      <c r="L291" s="232"/>
      <c r="M291" s="232"/>
      <c r="N291" s="233">
        <v>511.30833333333339</v>
      </c>
      <c r="O291" s="233"/>
      <c r="P291" s="118"/>
      <c r="Q291" s="185"/>
    </row>
    <row r="292" spans="1:17" x14ac:dyDescent="0.25">
      <c r="A292" s="185">
        <v>287</v>
      </c>
      <c r="B292" s="204" t="s">
        <v>1458</v>
      </c>
      <c r="C292" s="204">
        <v>9</v>
      </c>
      <c r="D292" s="209" t="s">
        <v>1201</v>
      </c>
      <c r="E292" s="185" t="s">
        <v>1348</v>
      </c>
      <c r="F292" s="244" t="s">
        <v>1293</v>
      </c>
      <c r="G292" s="231">
        <v>2024</v>
      </c>
      <c r="H292" s="231">
        <v>2024</v>
      </c>
      <c r="I292" s="231"/>
      <c r="J292" s="231"/>
      <c r="K292" s="232"/>
      <c r="L292" s="232"/>
      <c r="M292" s="232"/>
      <c r="N292" s="233">
        <v>370.25833333333333</v>
      </c>
      <c r="O292" s="233"/>
      <c r="P292" s="118"/>
      <c r="Q292" s="185"/>
    </row>
    <row r="293" spans="1:17" x14ac:dyDescent="0.25">
      <c r="A293" s="185">
        <v>288</v>
      </c>
      <c r="B293" s="204" t="s">
        <v>1459</v>
      </c>
      <c r="C293" s="204">
        <v>9</v>
      </c>
      <c r="D293" s="209" t="s">
        <v>1201</v>
      </c>
      <c r="E293" s="185" t="s">
        <v>1349</v>
      </c>
      <c r="F293" s="244" t="s">
        <v>1294</v>
      </c>
      <c r="G293" s="231">
        <v>2024</v>
      </c>
      <c r="H293" s="231">
        <v>2024</v>
      </c>
      <c r="I293" s="231"/>
      <c r="J293" s="231"/>
      <c r="K293" s="232"/>
      <c r="L293" s="232"/>
      <c r="M293" s="232"/>
      <c r="N293" s="233">
        <v>952.1</v>
      </c>
      <c r="O293" s="233"/>
      <c r="P293" s="118"/>
      <c r="Q293" s="185"/>
    </row>
    <row r="294" spans="1:17" x14ac:dyDescent="0.25">
      <c r="A294" s="185">
        <v>289</v>
      </c>
      <c r="B294" s="204" t="s">
        <v>1460</v>
      </c>
      <c r="C294" s="204">
        <v>9</v>
      </c>
      <c r="D294" s="209" t="s">
        <v>1201</v>
      </c>
      <c r="E294" s="185" t="s">
        <v>1348</v>
      </c>
      <c r="F294" s="244" t="s">
        <v>1295</v>
      </c>
      <c r="G294" s="231">
        <v>2024</v>
      </c>
      <c r="H294" s="231">
        <v>2024</v>
      </c>
      <c r="I294" s="231"/>
      <c r="J294" s="231"/>
      <c r="K294" s="232"/>
      <c r="L294" s="232"/>
      <c r="M294" s="232"/>
      <c r="N294" s="233">
        <v>511.30833333333339</v>
      </c>
      <c r="O294" s="233"/>
      <c r="P294" s="118"/>
      <c r="Q294" s="185"/>
    </row>
    <row r="295" spans="1:17" x14ac:dyDescent="0.25">
      <c r="A295" s="185">
        <v>290</v>
      </c>
      <c r="B295" s="204" t="s">
        <v>1461</v>
      </c>
      <c r="C295" s="204">
        <v>9</v>
      </c>
      <c r="D295" s="209" t="s">
        <v>1201</v>
      </c>
      <c r="E295" s="185" t="s">
        <v>1348</v>
      </c>
      <c r="F295" s="244" t="s">
        <v>1296</v>
      </c>
      <c r="G295" s="231">
        <v>2024</v>
      </c>
      <c r="H295" s="231">
        <v>2024</v>
      </c>
      <c r="I295" s="231"/>
      <c r="J295" s="231"/>
      <c r="K295" s="232"/>
      <c r="L295" s="232"/>
      <c r="M295" s="232"/>
      <c r="N295" s="233">
        <v>1339.9916666666668</v>
      </c>
      <c r="O295" s="233"/>
      <c r="P295" s="118"/>
      <c r="Q295" s="185"/>
    </row>
    <row r="296" spans="1:17" x14ac:dyDescent="0.25">
      <c r="A296" s="185">
        <v>291</v>
      </c>
      <c r="B296" s="204" t="s">
        <v>1462</v>
      </c>
      <c r="C296" s="204">
        <v>9</v>
      </c>
      <c r="D296" s="209" t="s">
        <v>1201</v>
      </c>
      <c r="E296" s="185" t="s">
        <v>1349</v>
      </c>
      <c r="F296" s="244" t="s">
        <v>1297</v>
      </c>
      <c r="G296" s="231">
        <v>2024</v>
      </c>
      <c r="H296" s="231">
        <v>2024</v>
      </c>
      <c r="I296" s="231"/>
      <c r="J296" s="231"/>
      <c r="K296" s="232"/>
      <c r="L296" s="232"/>
      <c r="M296" s="232"/>
      <c r="N296" s="233">
        <v>237.4083333333333</v>
      </c>
      <c r="O296" s="233"/>
      <c r="P296" s="118"/>
      <c r="Q296" s="185"/>
    </row>
    <row r="297" spans="1:17" x14ac:dyDescent="0.25">
      <c r="A297" s="185">
        <v>292</v>
      </c>
      <c r="B297" s="204" t="s">
        <v>1463</v>
      </c>
      <c r="C297" s="204">
        <v>9</v>
      </c>
      <c r="D297" s="209" t="s">
        <v>1201</v>
      </c>
      <c r="E297" s="185" t="s">
        <v>1349</v>
      </c>
      <c r="F297" s="244" t="s">
        <v>1298</v>
      </c>
      <c r="G297" s="231">
        <v>2024</v>
      </c>
      <c r="H297" s="231">
        <v>2024</v>
      </c>
      <c r="I297" s="231"/>
      <c r="J297" s="231"/>
      <c r="K297" s="232"/>
      <c r="L297" s="232"/>
      <c r="M297" s="232"/>
      <c r="N297" s="233">
        <v>1068.3416666666667</v>
      </c>
      <c r="O297" s="233"/>
      <c r="P297" s="118"/>
      <c r="Q297" s="185"/>
    </row>
    <row r="298" spans="1:17" x14ac:dyDescent="0.25">
      <c r="A298" s="185">
        <v>293</v>
      </c>
      <c r="B298" s="204" t="s">
        <v>1464</v>
      </c>
      <c r="C298" s="204">
        <v>9</v>
      </c>
      <c r="D298" s="209" t="s">
        <v>1201</v>
      </c>
      <c r="E298" s="185" t="s">
        <v>1348</v>
      </c>
      <c r="F298" s="244" t="s">
        <v>1299</v>
      </c>
      <c r="G298" s="231">
        <v>2024</v>
      </c>
      <c r="H298" s="231">
        <v>2024</v>
      </c>
      <c r="I298" s="231"/>
      <c r="J298" s="231"/>
      <c r="K298" s="232"/>
      <c r="L298" s="232"/>
      <c r="M298" s="232"/>
      <c r="N298" s="233">
        <v>352.625</v>
      </c>
      <c r="O298" s="233"/>
      <c r="P298" s="118"/>
      <c r="Q298" s="185"/>
    </row>
    <row r="299" spans="1:17" x14ac:dyDescent="0.25">
      <c r="A299" s="185">
        <v>294</v>
      </c>
      <c r="B299" s="204" t="s">
        <v>1465</v>
      </c>
      <c r="C299" s="204">
        <v>9</v>
      </c>
      <c r="D299" s="209" t="s">
        <v>1201</v>
      </c>
      <c r="E299" s="185" t="s">
        <v>1349</v>
      </c>
      <c r="F299" s="244" t="s">
        <v>1300</v>
      </c>
      <c r="G299" s="231">
        <v>2024</v>
      </c>
      <c r="H299" s="231">
        <v>2024</v>
      </c>
      <c r="I299" s="231"/>
      <c r="J299" s="231"/>
      <c r="K299" s="232"/>
      <c r="L299" s="232"/>
      <c r="M299" s="232"/>
      <c r="N299" s="233">
        <v>1543.1583333333333</v>
      </c>
      <c r="O299" s="233"/>
      <c r="P299" s="118"/>
      <c r="Q299" s="185"/>
    </row>
    <row r="300" spans="1:17" x14ac:dyDescent="0.25">
      <c r="A300" s="185">
        <v>295</v>
      </c>
      <c r="B300" s="204" t="s">
        <v>1466</v>
      </c>
      <c r="C300" s="204">
        <v>9</v>
      </c>
      <c r="D300" s="209" t="s">
        <v>1201</v>
      </c>
      <c r="E300" s="185" t="s">
        <v>1349</v>
      </c>
      <c r="F300" s="244" t="s">
        <v>1301</v>
      </c>
      <c r="G300" s="231">
        <v>2024</v>
      </c>
      <c r="H300" s="231">
        <v>2024</v>
      </c>
      <c r="I300" s="231"/>
      <c r="J300" s="231"/>
      <c r="K300" s="232"/>
      <c r="L300" s="232"/>
      <c r="M300" s="232"/>
      <c r="N300" s="233">
        <v>625.8416666666667</v>
      </c>
      <c r="O300" s="233"/>
      <c r="P300" s="118"/>
      <c r="Q300" s="185"/>
    </row>
    <row r="301" spans="1:17" x14ac:dyDescent="0.25">
      <c r="A301" s="185">
        <v>296</v>
      </c>
      <c r="B301" s="204" t="s">
        <v>1467</v>
      </c>
      <c r="C301" s="204">
        <v>9</v>
      </c>
      <c r="D301" s="209" t="s">
        <v>1201</v>
      </c>
      <c r="E301" s="185" t="s">
        <v>1348</v>
      </c>
      <c r="F301" s="244" t="s">
        <v>1302</v>
      </c>
      <c r="G301" s="231">
        <v>2024</v>
      </c>
      <c r="H301" s="231">
        <v>2024</v>
      </c>
      <c r="I301" s="231"/>
      <c r="J301" s="231"/>
      <c r="K301" s="232"/>
      <c r="L301" s="232"/>
      <c r="M301" s="232"/>
      <c r="N301" s="233">
        <v>452</v>
      </c>
      <c r="O301" s="233"/>
      <c r="P301" s="118"/>
      <c r="Q301" s="185"/>
    </row>
    <row r="302" spans="1:17" x14ac:dyDescent="0.25">
      <c r="A302" s="185">
        <v>297</v>
      </c>
      <c r="B302" s="204" t="s">
        <v>1468</v>
      </c>
      <c r="C302" s="204">
        <v>9</v>
      </c>
      <c r="D302" s="209" t="s">
        <v>1201</v>
      </c>
      <c r="E302" s="185" t="s">
        <v>1348</v>
      </c>
      <c r="F302" s="244" t="s">
        <v>1303</v>
      </c>
      <c r="G302" s="231">
        <v>2024</v>
      </c>
      <c r="H302" s="231">
        <v>2024</v>
      </c>
      <c r="I302" s="231"/>
      <c r="J302" s="231"/>
      <c r="K302" s="232"/>
      <c r="L302" s="232"/>
      <c r="M302" s="232"/>
      <c r="N302" s="233">
        <v>417.22500000000002</v>
      </c>
      <c r="O302" s="233"/>
      <c r="P302" s="118"/>
      <c r="Q302" s="185"/>
    </row>
    <row r="303" spans="1:17" x14ac:dyDescent="0.25">
      <c r="A303" s="185">
        <v>298</v>
      </c>
      <c r="B303" s="204" t="s">
        <v>1469</v>
      </c>
      <c r="C303" s="204">
        <v>9</v>
      </c>
      <c r="D303" s="209" t="s">
        <v>1201</v>
      </c>
      <c r="E303" s="185" t="s">
        <v>1349</v>
      </c>
      <c r="F303" s="244" t="s">
        <v>1304</v>
      </c>
      <c r="G303" s="231">
        <v>2024</v>
      </c>
      <c r="H303" s="231">
        <v>2024</v>
      </c>
      <c r="I303" s="231"/>
      <c r="J303" s="231"/>
      <c r="K303" s="232"/>
      <c r="L303" s="232"/>
      <c r="M303" s="232"/>
      <c r="N303" s="233">
        <v>255.7166666666667</v>
      </c>
      <c r="O303" s="233"/>
      <c r="P303" s="118"/>
      <c r="Q303" s="185"/>
    </row>
    <row r="304" spans="1:17" x14ac:dyDescent="0.25">
      <c r="A304" s="185">
        <v>299</v>
      </c>
      <c r="B304" s="204" t="s">
        <v>1470</v>
      </c>
      <c r="C304" s="204">
        <v>9</v>
      </c>
      <c r="D304" s="209" t="s">
        <v>1201</v>
      </c>
      <c r="E304" s="185" t="s">
        <v>1348</v>
      </c>
      <c r="F304" s="244" t="s">
        <v>1305</v>
      </c>
      <c r="G304" s="231">
        <v>2024</v>
      </c>
      <c r="H304" s="231">
        <v>2024</v>
      </c>
      <c r="I304" s="231"/>
      <c r="J304" s="231"/>
      <c r="K304" s="232"/>
      <c r="L304" s="232"/>
      <c r="M304" s="232"/>
      <c r="N304" s="233">
        <v>1321.2166666666667</v>
      </c>
      <c r="O304" s="233"/>
      <c r="P304" s="118"/>
      <c r="Q304" s="185"/>
    </row>
    <row r="305" spans="1:17" x14ac:dyDescent="0.25">
      <c r="A305" s="185">
        <v>300</v>
      </c>
      <c r="B305" s="204" t="s">
        <v>1471</v>
      </c>
      <c r="C305" s="204">
        <v>9</v>
      </c>
      <c r="D305" s="209" t="s">
        <v>1201</v>
      </c>
      <c r="E305" s="185" t="s">
        <v>1348</v>
      </c>
      <c r="F305" s="244" t="s">
        <v>1306</v>
      </c>
      <c r="G305" s="231">
        <v>2024</v>
      </c>
      <c r="H305" s="231">
        <v>2024</v>
      </c>
      <c r="I305" s="231"/>
      <c r="J305" s="231"/>
      <c r="K305" s="232"/>
      <c r="L305" s="232"/>
      <c r="M305" s="232"/>
      <c r="N305" s="233">
        <v>347.69166666666672</v>
      </c>
      <c r="O305" s="233"/>
      <c r="P305" s="118"/>
      <c r="Q305" s="185"/>
    </row>
    <row r="306" spans="1:17" x14ac:dyDescent="0.25">
      <c r="A306" s="185">
        <v>301</v>
      </c>
      <c r="B306" s="204" t="s">
        <v>1472</v>
      </c>
      <c r="C306" s="204">
        <v>9</v>
      </c>
      <c r="D306" s="209" t="s">
        <v>1201</v>
      </c>
      <c r="E306" s="185" t="s">
        <v>1348</v>
      </c>
      <c r="F306" s="244" t="s">
        <v>1307</v>
      </c>
      <c r="G306" s="231">
        <v>2024</v>
      </c>
      <c r="H306" s="231">
        <v>2024</v>
      </c>
      <c r="I306" s="231"/>
      <c r="J306" s="231"/>
      <c r="K306" s="232"/>
      <c r="L306" s="232"/>
      <c r="M306" s="232"/>
      <c r="N306" s="233">
        <v>1355.9833333333333</v>
      </c>
      <c r="O306" s="233"/>
      <c r="P306" s="118"/>
      <c r="Q306" s="185"/>
    </row>
    <row r="307" spans="1:17" x14ac:dyDescent="0.25">
      <c r="A307" s="185">
        <v>302</v>
      </c>
      <c r="B307" s="204" t="s">
        <v>1473</v>
      </c>
      <c r="C307" s="204">
        <v>9</v>
      </c>
      <c r="D307" s="209" t="s">
        <v>1201</v>
      </c>
      <c r="E307" s="185" t="s">
        <v>1349</v>
      </c>
      <c r="F307" s="244" t="s">
        <v>1308</v>
      </c>
      <c r="G307" s="231">
        <v>2024</v>
      </c>
      <c r="H307" s="231">
        <v>2024</v>
      </c>
      <c r="I307" s="231"/>
      <c r="J307" s="231"/>
      <c r="K307" s="232"/>
      <c r="L307" s="232"/>
      <c r="M307" s="232"/>
      <c r="N307" s="233">
        <v>382.45833333333331</v>
      </c>
      <c r="O307" s="233"/>
      <c r="P307" s="118"/>
      <c r="Q307" s="185"/>
    </row>
    <row r="308" spans="1:17" x14ac:dyDescent="0.25">
      <c r="A308" s="185">
        <v>303</v>
      </c>
      <c r="B308" s="204" t="s">
        <v>1474</v>
      </c>
      <c r="C308" s="204">
        <v>9</v>
      </c>
      <c r="D308" s="209" t="s">
        <v>1201</v>
      </c>
      <c r="E308" s="185" t="s">
        <v>1349</v>
      </c>
      <c r="F308" s="244" t="s">
        <v>1309</v>
      </c>
      <c r="G308" s="231">
        <v>2024</v>
      </c>
      <c r="H308" s="231">
        <v>2024</v>
      </c>
      <c r="I308" s="231"/>
      <c r="J308" s="231"/>
      <c r="K308" s="232"/>
      <c r="L308" s="232"/>
      <c r="M308" s="232"/>
      <c r="N308" s="233">
        <v>556.29999999999995</v>
      </c>
      <c r="O308" s="233"/>
      <c r="P308" s="118"/>
      <c r="Q308" s="185"/>
    </row>
    <row r="309" spans="1:17" x14ac:dyDescent="0.25">
      <c r="A309" s="185">
        <v>304</v>
      </c>
      <c r="B309" s="204" t="s">
        <v>1475</v>
      </c>
      <c r="C309" s="204">
        <v>9</v>
      </c>
      <c r="D309" s="209" t="s">
        <v>1201</v>
      </c>
      <c r="E309" s="185" t="s">
        <v>1349</v>
      </c>
      <c r="F309" s="244" t="s">
        <v>1310</v>
      </c>
      <c r="G309" s="231">
        <v>2024</v>
      </c>
      <c r="H309" s="231">
        <v>2024</v>
      </c>
      <c r="I309" s="231"/>
      <c r="J309" s="231"/>
      <c r="K309" s="232"/>
      <c r="L309" s="232"/>
      <c r="M309" s="232"/>
      <c r="N309" s="233">
        <v>1216.9083333333333</v>
      </c>
      <c r="O309" s="233"/>
      <c r="P309" s="118"/>
      <c r="Q309" s="185"/>
    </row>
    <row r="310" spans="1:17" x14ac:dyDescent="0.25">
      <c r="A310" s="185">
        <v>305</v>
      </c>
      <c r="B310" s="204" t="s">
        <v>1476</v>
      </c>
      <c r="C310" s="204">
        <v>9</v>
      </c>
      <c r="D310" s="209" t="s">
        <v>1201</v>
      </c>
      <c r="E310" s="185" t="s">
        <v>1349</v>
      </c>
      <c r="F310" s="244" t="s">
        <v>1311</v>
      </c>
      <c r="G310" s="231">
        <v>2024</v>
      </c>
      <c r="H310" s="231">
        <v>2024</v>
      </c>
      <c r="I310" s="231"/>
      <c r="J310" s="231"/>
      <c r="K310" s="232"/>
      <c r="L310" s="232"/>
      <c r="M310" s="232"/>
      <c r="N310" s="233">
        <v>488.18333333333339</v>
      </c>
      <c r="O310" s="233"/>
      <c r="P310" s="118"/>
      <c r="Q310" s="185"/>
    </row>
    <row r="311" spans="1:17" x14ac:dyDescent="0.25">
      <c r="A311" s="185">
        <v>306</v>
      </c>
      <c r="B311" s="204" t="s">
        <v>1477</v>
      </c>
      <c r="C311" s="204">
        <v>9</v>
      </c>
      <c r="D311" s="209" t="s">
        <v>1201</v>
      </c>
      <c r="E311" s="185" t="s">
        <v>1349</v>
      </c>
      <c r="F311" s="244" t="s">
        <v>1312</v>
      </c>
      <c r="G311" s="231">
        <v>2024</v>
      </c>
      <c r="H311" s="231">
        <v>2024</v>
      </c>
      <c r="I311" s="231"/>
      <c r="J311" s="231"/>
      <c r="K311" s="232"/>
      <c r="L311" s="232"/>
      <c r="M311" s="232"/>
      <c r="N311" s="233">
        <v>348.70833333333331</v>
      </c>
      <c r="O311" s="233"/>
      <c r="P311" s="118"/>
      <c r="Q311" s="185"/>
    </row>
    <row r="312" spans="1:17" x14ac:dyDescent="0.25">
      <c r="A312" s="185">
        <v>307</v>
      </c>
      <c r="B312" s="204" t="s">
        <v>1478</v>
      </c>
      <c r="C312" s="204">
        <v>9</v>
      </c>
      <c r="D312" s="209" t="s">
        <v>1201</v>
      </c>
      <c r="E312" s="185" t="s">
        <v>1349</v>
      </c>
      <c r="F312" s="244" t="s">
        <v>1313</v>
      </c>
      <c r="G312" s="231">
        <v>2024</v>
      </c>
      <c r="H312" s="231">
        <v>2024</v>
      </c>
      <c r="I312" s="231"/>
      <c r="J312" s="231"/>
      <c r="K312" s="232"/>
      <c r="L312" s="232"/>
      <c r="M312" s="232"/>
      <c r="N312" s="233">
        <v>418.44166666666661</v>
      </c>
      <c r="O312" s="233"/>
      <c r="P312" s="118"/>
      <c r="Q312" s="185"/>
    </row>
    <row r="313" spans="1:17" x14ac:dyDescent="0.25">
      <c r="A313" s="185">
        <v>308</v>
      </c>
      <c r="B313" s="204" t="s">
        <v>1479</v>
      </c>
      <c r="C313" s="204">
        <v>9</v>
      </c>
      <c r="D313" s="209" t="s">
        <v>1201</v>
      </c>
      <c r="E313" s="185" t="s">
        <v>1349</v>
      </c>
      <c r="F313" s="244" t="s">
        <v>1314</v>
      </c>
      <c r="G313" s="231">
        <v>2024</v>
      </c>
      <c r="H313" s="231">
        <v>2024</v>
      </c>
      <c r="I313" s="231"/>
      <c r="J313" s="231"/>
      <c r="K313" s="232"/>
      <c r="L313" s="232"/>
      <c r="M313" s="232"/>
      <c r="N313" s="233">
        <v>581.17499999999995</v>
      </c>
      <c r="O313" s="233"/>
      <c r="P313" s="118"/>
      <c r="Q313" s="185"/>
    </row>
    <row r="314" spans="1:17" x14ac:dyDescent="0.25">
      <c r="A314" s="185">
        <v>309</v>
      </c>
      <c r="B314" s="204" t="s">
        <v>1480</v>
      </c>
      <c r="C314" s="204">
        <v>9</v>
      </c>
      <c r="D314" s="209" t="s">
        <v>1201</v>
      </c>
      <c r="E314" s="185" t="s">
        <v>1349</v>
      </c>
      <c r="F314" s="244" t="s">
        <v>1315</v>
      </c>
      <c r="G314" s="231">
        <v>2024</v>
      </c>
      <c r="H314" s="231">
        <v>2024</v>
      </c>
      <c r="I314" s="231"/>
      <c r="J314" s="231"/>
      <c r="K314" s="232"/>
      <c r="L314" s="232"/>
      <c r="M314" s="232"/>
      <c r="N314" s="233">
        <v>873.05833333333339</v>
      </c>
      <c r="O314" s="233"/>
      <c r="P314" s="118"/>
      <c r="Q314" s="185"/>
    </row>
    <row r="315" spans="1:17" x14ac:dyDescent="0.25">
      <c r="A315" s="185">
        <v>310</v>
      </c>
      <c r="B315" s="204" t="s">
        <v>1481</v>
      </c>
      <c r="C315" s="204">
        <v>9</v>
      </c>
      <c r="D315" s="209" t="s">
        <v>1201</v>
      </c>
      <c r="E315" s="185" t="s">
        <v>1349</v>
      </c>
      <c r="F315" s="244" t="s">
        <v>1316</v>
      </c>
      <c r="G315" s="231">
        <v>2024</v>
      </c>
      <c r="H315" s="231">
        <v>2024</v>
      </c>
      <c r="I315" s="231"/>
      <c r="J315" s="231"/>
      <c r="K315" s="232"/>
      <c r="L315" s="232"/>
      <c r="M315" s="232"/>
      <c r="N315" s="233">
        <v>529.36666666666667</v>
      </c>
      <c r="O315" s="233"/>
      <c r="P315" s="118"/>
      <c r="Q315" s="185"/>
    </row>
    <row r="316" spans="1:17" x14ac:dyDescent="0.25">
      <c r="A316" s="185">
        <v>311</v>
      </c>
      <c r="B316" s="204" t="s">
        <v>1482</v>
      </c>
      <c r="C316" s="204">
        <v>9</v>
      </c>
      <c r="D316" s="209" t="s">
        <v>1201</v>
      </c>
      <c r="E316" s="185" t="s">
        <v>1349</v>
      </c>
      <c r="F316" s="244" t="s">
        <v>1317</v>
      </c>
      <c r="G316" s="231">
        <v>2024</v>
      </c>
      <c r="H316" s="231">
        <v>2024</v>
      </c>
      <c r="I316" s="231"/>
      <c r="J316" s="231"/>
      <c r="K316" s="232"/>
      <c r="L316" s="232"/>
      <c r="M316" s="232"/>
      <c r="N316" s="233">
        <v>507.30833333333339</v>
      </c>
      <c r="O316" s="233"/>
      <c r="P316" s="118"/>
      <c r="Q316" s="185"/>
    </row>
    <row r="317" spans="1:17" x14ac:dyDescent="0.25">
      <c r="A317" s="185">
        <v>312</v>
      </c>
      <c r="B317" s="204" t="s">
        <v>1483</v>
      </c>
      <c r="C317" s="204">
        <v>9</v>
      </c>
      <c r="D317" s="209" t="s">
        <v>1201</v>
      </c>
      <c r="E317" s="185" t="s">
        <v>1349</v>
      </c>
      <c r="F317" s="244" t="s">
        <v>1318</v>
      </c>
      <c r="G317" s="231">
        <v>2024</v>
      </c>
      <c r="H317" s="231">
        <v>2024</v>
      </c>
      <c r="I317" s="231"/>
      <c r="J317" s="231"/>
      <c r="K317" s="232"/>
      <c r="L317" s="232"/>
      <c r="M317" s="232"/>
      <c r="N317" s="233">
        <v>264.68333333333334</v>
      </c>
      <c r="O317" s="233"/>
      <c r="P317" s="118"/>
      <c r="Q317" s="185"/>
    </row>
    <row r="318" spans="1:17" x14ac:dyDescent="0.25">
      <c r="A318" s="185">
        <v>313</v>
      </c>
      <c r="B318" s="204" t="s">
        <v>1484</v>
      </c>
      <c r="C318" s="204">
        <v>9</v>
      </c>
      <c r="D318" s="209" t="s">
        <v>1201</v>
      </c>
      <c r="E318" s="185" t="s">
        <v>1349</v>
      </c>
      <c r="F318" s="244" t="s">
        <v>1319</v>
      </c>
      <c r="G318" s="231">
        <v>2024</v>
      </c>
      <c r="H318" s="231">
        <v>2024</v>
      </c>
      <c r="I318" s="231"/>
      <c r="J318" s="231"/>
      <c r="K318" s="232"/>
      <c r="L318" s="232"/>
      <c r="M318" s="232"/>
      <c r="N318" s="233">
        <v>529.36666666666667</v>
      </c>
      <c r="O318" s="233"/>
      <c r="P318" s="118"/>
      <c r="Q318" s="185"/>
    </row>
    <row r="319" spans="1:17" x14ac:dyDescent="0.25">
      <c r="A319" s="185">
        <v>314</v>
      </c>
      <c r="B319" s="204" t="s">
        <v>1485</v>
      </c>
      <c r="C319" s="204">
        <v>9</v>
      </c>
      <c r="D319" s="209" t="s">
        <v>1201</v>
      </c>
      <c r="E319" s="185" t="s">
        <v>1349</v>
      </c>
      <c r="F319" s="244" t="s">
        <v>1320</v>
      </c>
      <c r="G319" s="231">
        <v>2024</v>
      </c>
      <c r="H319" s="231">
        <v>2024</v>
      </c>
      <c r="I319" s="231"/>
      <c r="J319" s="231"/>
      <c r="K319" s="232"/>
      <c r="L319" s="232"/>
      <c r="M319" s="232"/>
      <c r="N319" s="233">
        <v>882.28333333333353</v>
      </c>
      <c r="O319" s="233"/>
      <c r="P319" s="118"/>
      <c r="Q319" s="185"/>
    </row>
    <row r="320" spans="1:17" x14ac:dyDescent="0.25">
      <c r="A320" s="185">
        <v>315</v>
      </c>
      <c r="B320" s="204" t="s">
        <v>1486</v>
      </c>
      <c r="C320" s="204">
        <v>9</v>
      </c>
      <c r="D320" s="209" t="s">
        <v>1201</v>
      </c>
      <c r="E320" s="185" t="s">
        <v>1348</v>
      </c>
      <c r="F320" s="244" t="s">
        <v>1321</v>
      </c>
      <c r="G320" s="231">
        <v>2024</v>
      </c>
      <c r="H320" s="231">
        <v>2024</v>
      </c>
      <c r="I320" s="231"/>
      <c r="J320" s="231"/>
      <c r="K320" s="232"/>
      <c r="L320" s="232"/>
      <c r="M320" s="232"/>
      <c r="N320" s="233">
        <v>485.25833333333333</v>
      </c>
      <c r="O320" s="233"/>
      <c r="P320" s="118"/>
      <c r="Q320" s="185"/>
    </row>
    <row r="321" spans="1:17" x14ac:dyDescent="0.25">
      <c r="A321" s="185">
        <v>316</v>
      </c>
      <c r="B321" s="204" t="s">
        <v>1487</v>
      </c>
      <c r="C321" s="204">
        <v>9</v>
      </c>
      <c r="D321" s="209" t="s">
        <v>1201</v>
      </c>
      <c r="E321" s="185" t="s">
        <v>1349</v>
      </c>
      <c r="F321" s="244" t="s">
        <v>1322</v>
      </c>
      <c r="G321" s="231">
        <v>2024</v>
      </c>
      <c r="H321" s="231">
        <v>2024</v>
      </c>
      <c r="I321" s="231"/>
      <c r="J321" s="231"/>
      <c r="K321" s="232"/>
      <c r="L321" s="232"/>
      <c r="M321" s="232"/>
      <c r="N321" s="233">
        <v>297.76666666666665</v>
      </c>
      <c r="O321" s="233"/>
      <c r="P321" s="118"/>
      <c r="Q321" s="185"/>
    </row>
    <row r="322" spans="1:17" x14ac:dyDescent="0.25">
      <c r="A322" s="185">
        <v>317</v>
      </c>
      <c r="B322" s="204" t="s">
        <v>1488</v>
      </c>
      <c r="C322" s="204">
        <v>9</v>
      </c>
      <c r="D322" s="209" t="s">
        <v>1201</v>
      </c>
      <c r="E322" s="185" t="s">
        <v>1349</v>
      </c>
      <c r="F322" s="244" t="s">
        <v>1323</v>
      </c>
      <c r="G322" s="231">
        <v>2024</v>
      </c>
      <c r="H322" s="231">
        <v>2024</v>
      </c>
      <c r="I322" s="231"/>
      <c r="J322" s="231"/>
      <c r="K322" s="232"/>
      <c r="L322" s="232"/>
      <c r="M322" s="232"/>
      <c r="N322" s="233">
        <v>621.20833333333337</v>
      </c>
      <c r="O322" s="233"/>
      <c r="P322" s="118"/>
      <c r="Q322" s="185"/>
    </row>
    <row r="323" spans="1:17" x14ac:dyDescent="0.25">
      <c r="A323" s="185">
        <v>318</v>
      </c>
      <c r="B323" s="204" t="s">
        <v>1489</v>
      </c>
      <c r="C323" s="204">
        <v>9</v>
      </c>
      <c r="D323" s="209" t="s">
        <v>1201</v>
      </c>
      <c r="E323" s="185" t="s">
        <v>1349</v>
      </c>
      <c r="F323" s="244" t="s">
        <v>1324</v>
      </c>
      <c r="G323" s="231">
        <v>2024</v>
      </c>
      <c r="H323" s="231">
        <v>2024</v>
      </c>
      <c r="I323" s="231"/>
      <c r="J323" s="231"/>
      <c r="K323" s="232"/>
      <c r="L323" s="232"/>
      <c r="M323" s="232"/>
      <c r="N323" s="233">
        <v>604.42499999999995</v>
      </c>
      <c r="O323" s="233"/>
      <c r="P323" s="118"/>
      <c r="Q323" s="185"/>
    </row>
    <row r="324" spans="1:17" x14ac:dyDescent="0.25">
      <c r="A324" s="185">
        <v>319</v>
      </c>
      <c r="B324" s="204" t="s">
        <v>1490</v>
      </c>
      <c r="C324" s="204">
        <v>9</v>
      </c>
      <c r="D324" s="209" t="s">
        <v>1201</v>
      </c>
      <c r="E324" s="185" t="s">
        <v>1349</v>
      </c>
      <c r="F324" s="244" t="s">
        <v>1325</v>
      </c>
      <c r="G324" s="231">
        <v>2024</v>
      </c>
      <c r="H324" s="231">
        <v>2024</v>
      </c>
      <c r="I324" s="231"/>
      <c r="J324" s="231"/>
      <c r="K324" s="232"/>
      <c r="L324" s="232"/>
      <c r="M324" s="232"/>
      <c r="N324" s="233">
        <v>264.68333333333334</v>
      </c>
      <c r="O324" s="233"/>
      <c r="P324" s="118"/>
      <c r="Q324" s="185"/>
    </row>
    <row r="325" spans="1:17" x14ac:dyDescent="0.25">
      <c r="A325" s="185">
        <v>320</v>
      </c>
      <c r="B325" s="204" t="s">
        <v>1491</v>
      </c>
      <c r="C325" s="204">
        <v>9</v>
      </c>
      <c r="D325" s="209" t="s">
        <v>1201</v>
      </c>
      <c r="E325" s="185" t="s">
        <v>1349</v>
      </c>
      <c r="F325" s="244" t="s">
        <v>1326</v>
      </c>
      <c r="G325" s="231">
        <v>2024</v>
      </c>
      <c r="H325" s="231">
        <v>2024</v>
      </c>
      <c r="I325" s="231"/>
      <c r="J325" s="231"/>
      <c r="K325" s="232"/>
      <c r="L325" s="232"/>
      <c r="M325" s="232"/>
      <c r="N325" s="233">
        <v>1527.8416666666667</v>
      </c>
      <c r="O325" s="233"/>
      <c r="P325" s="118"/>
      <c r="Q325" s="185"/>
    </row>
    <row r="326" spans="1:17" x14ac:dyDescent="0.25">
      <c r="A326" s="185">
        <v>321</v>
      </c>
      <c r="B326" s="204" t="s">
        <v>1492</v>
      </c>
      <c r="C326" s="204">
        <v>9</v>
      </c>
      <c r="D326" s="209" t="s">
        <v>1201</v>
      </c>
      <c r="E326" s="185" t="s">
        <v>1349</v>
      </c>
      <c r="F326" s="244" t="s">
        <v>1327</v>
      </c>
      <c r="G326" s="231">
        <v>2024</v>
      </c>
      <c r="H326" s="231">
        <v>2024</v>
      </c>
      <c r="I326" s="231"/>
      <c r="J326" s="231"/>
      <c r="K326" s="232"/>
      <c r="L326" s="232"/>
      <c r="M326" s="232"/>
      <c r="N326" s="233">
        <v>441.14166666666677</v>
      </c>
      <c r="O326" s="233"/>
      <c r="P326" s="118"/>
      <c r="Q326" s="185"/>
    </row>
    <row r="327" spans="1:17" x14ac:dyDescent="0.25">
      <c r="A327" s="185">
        <v>322</v>
      </c>
      <c r="B327" s="204" t="s">
        <v>1493</v>
      </c>
      <c r="C327" s="204">
        <v>9</v>
      </c>
      <c r="D327" s="209" t="s">
        <v>1201</v>
      </c>
      <c r="E327" s="185" t="s">
        <v>1348</v>
      </c>
      <c r="F327" s="244" t="s">
        <v>1328</v>
      </c>
      <c r="G327" s="231">
        <v>2024</v>
      </c>
      <c r="H327" s="231">
        <v>2024</v>
      </c>
      <c r="I327" s="231"/>
      <c r="J327" s="231"/>
      <c r="K327" s="232"/>
      <c r="L327" s="232"/>
      <c r="M327" s="232"/>
      <c r="N327" s="233">
        <v>1611.791666666667</v>
      </c>
      <c r="O327" s="233"/>
      <c r="P327" s="118"/>
      <c r="Q327" s="185"/>
    </row>
    <row r="328" spans="1:17" x14ac:dyDescent="0.25">
      <c r="A328" s="185">
        <v>323</v>
      </c>
      <c r="B328" s="204" t="s">
        <v>1494</v>
      </c>
      <c r="C328" s="204">
        <v>9</v>
      </c>
      <c r="D328" s="209" t="s">
        <v>1201</v>
      </c>
      <c r="E328" s="185" t="s">
        <v>1349</v>
      </c>
      <c r="F328" s="244" t="s">
        <v>1329</v>
      </c>
      <c r="G328" s="231">
        <v>2024</v>
      </c>
      <c r="H328" s="231">
        <v>2024</v>
      </c>
      <c r="I328" s="231"/>
      <c r="J328" s="231"/>
      <c r="K328" s="232"/>
      <c r="L328" s="232"/>
      <c r="M328" s="232"/>
      <c r="N328" s="233">
        <v>242.625</v>
      </c>
      <c r="O328" s="233"/>
      <c r="P328" s="118"/>
      <c r="Q328" s="185"/>
    </row>
    <row r="329" spans="1:17" x14ac:dyDescent="0.25">
      <c r="A329" s="185">
        <v>324</v>
      </c>
      <c r="B329" s="204" t="s">
        <v>1495</v>
      </c>
      <c r="C329" s="204">
        <v>9</v>
      </c>
      <c r="D329" s="209" t="s">
        <v>1201</v>
      </c>
      <c r="E329" s="185" t="s">
        <v>1349</v>
      </c>
      <c r="F329" s="244" t="s">
        <v>1330</v>
      </c>
      <c r="G329" s="231">
        <v>2024</v>
      </c>
      <c r="H329" s="231">
        <v>2024</v>
      </c>
      <c r="I329" s="231"/>
      <c r="J329" s="231"/>
      <c r="K329" s="232"/>
      <c r="L329" s="232"/>
      <c r="M329" s="232"/>
      <c r="N329" s="233">
        <v>264.68333333333334</v>
      </c>
      <c r="O329" s="233"/>
      <c r="P329" s="118"/>
      <c r="Q329" s="185"/>
    </row>
    <row r="330" spans="1:17" x14ac:dyDescent="0.25">
      <c r="A330" s="185">
        <v>325</v>
      </c>
      <c r="B330" s="204" t="s">
        <v>1496</v>
      </c>
      <c r="C330" s="204">
        <v>9</v>
      </c>
      <c r="D330" s="209" t="s">
        <v>1201</v>
      </c>
      <c r="E330" s="185" t="s">
        <v>1348</v>
      </c>
      <c r="F330" s="244" t="s">
        <v>1331</v>
      </c>
      <c r="G330" s="231">
        <v>2024</v>
      </c>
      <c r="H330" s="231">
        <v>2024</v>
      </c>
      <c r="I330" s="231"/>
      <c r="J330" s="231"/>
      <c r="K330" s="232"/>
      <c r="L330" s="232"/>
      <c r="M330" s="232"/>
      <c r="N330" s="233">
        <v>1007.3666666666668</v>
      </c>
      <c r="O330" s="233"/>
      <c r="P330" s="118"/>
      <c r="Q330" s="185"/>
    </row>
    <row r="331" spans="1:17" x14ac:dyDescent="0.25">
      <c r="A331" s="185">
        <v>326</v>
      </c>
      <c r="B331" s="204" t="s">
        <v>1497</v>
      </c>
      <c r="C331" s="204">
        <v>9</v>
      </c>
      <c r="D331" s="209" t="s">
        <v>1201</v>
      </c>
      <c r="E331" s="185" t="s">
        <v>1348</v>
      </c>
      <c r="F331" s="244" t="s">
        <v>1332</v>
      </c>
      <c r="G331" s="231">
        <v>2024</v>
      </c>
      <c r="H331" s="231">
        <v>2024</v>
      </c>
      <c r="I331" s="231"/>
      <c r="J331" s="231"/>
      <c r="K331" s="232"/>
      <c r="L331" s="232"/>
      <c r="M331" s="232"/>
      <c r="N331" s="233">
        <v>1323.4250000000002</v>
      </c>
      <c r="O331" s="233"/>
      <c r="P331" s="118"/>
      <c r="Q331" s="185"/>
    </row>
    <row r="332" spans="1:17" x14ac:dyDescent="0.25">
      <c r="A332" s="185">
        <v>327</v>
      </c>
      <c r="B332" s="204" t="s">
        <v>1498</v>
      </c>
      <c r="C332" s="204">
        <v>9</v>
      </c>
      <c r="D332" s="209" t="s">
        <v>1201</v>
      </c>
      <c r="E332" s="185" t="s">
        <v>1348</v>
      </c>
      <c r="F332" s="244" t="s">
        <v>1333</v>
      </c>
      <c r="G332" s="231">
        <v>2024</v>
      </c>
      <c r="H332" s="231">
        <v>2024</v>
      </c>
      <c r="I332" s="231"/>
      <c r="J332" s="231"/>
      <c r="K332" s="232"/>
      <c r="L332" s="232"/>
      <c r="M332" s="232"/>
      <c r="N332" s="233">
        <v>839.47500000000002</v>
      </c>
      <c r="O332" s="233"/>
      <c r="P332" s="118"/>
      <c r="Q332" s="185"/>
    </row>
    <row r="333" spans="1:17" x14ac:dyDescent="0.25">
      <c r="A333" s="185">
        <v>328</v>
      </c>
      <c r="B333" s="204" t="s">
        <v>1499</v>
      </c>
      <c r="C333" s="204">
        <v>9</v>
      </c>
      <c r="D333" s="209" t="s">
        <v>1201</v>
      </c>
      <c r="E333" s="185" t="s">
        <v>1348</v>
      </c>
      <c r="F333" s="244" t="s">
        <v>1334</v>
      </c>
      <c r="G333" s="231">
        <v>2024</v>
      </c>
      <c r="H333" s="231">
        <v>2024</v>
      </c>
      <c r="I333" s="231"/>
      <c r="J333" s="231"/>
      <c r="K333" s="232"/>
      <c r="L333" s="232"/>
      <c r="M333" s="232"/>
      <c r="N333" s="233">
        <v>402.95000000000005</v>
      </c>
      <c r="O333" s="233"/>
      <c r="P333" s="118"/>
      <c r="Q333" s="185"/>
    </row>
    <row r="334" spans="1:17" x14ac:dyDescent="0.25">
      <c r="A334" s="185">
        <v>329</v>
      </c>
      <c r="B334" s="204" t="s">
        <v>1500</v>
      </c>
      <c r="C334" s="204">
        <v>9</v>
      </c>
      <c r="D334" s="209" t="s">
        <v>1201</v>
      </c>
      <c r="E334" s="185" t="s">
        <v>1348</v>
      </c>
      <c r="F334" s="244" t="s">
        <v>1335</v>
      </c>
      <c r="G334" s="231">
        <v>2024</v>
      </c>
      <c r="H334" s="231">
        <v>2024</v>
      </c>
      <c r="I334" s="231"/>
      <c r="J334" s="231"/>
      <c r="K334" s="232"/>
      <c r="L334" s="232"/>
      <c r="M334" s="232"/>
      <c r="N334" s="233">
        <v>242.625</v>
      </c>
      <c r="O334" s="233"/>
      <c r="P334" s="118"/>
      <c r="Q334" s="185"/>
    </row>
    <row r="335" spans="1:17" x14ac:dyDescent="0.25">
      <c r="A335" s="185">
        <v>330</v>
      </c>
      <c r="B335" s="204" t="s">
        <v>1501</v>
      </c>
      <c r="C335" s="204">
        <v>9</v>
      </c>
      <c r="D335" s="209" t="s">
        <v>1201</v>
      </c>
      <c r="E335" s="185" t="s">
        <v>1349</v>
      </c>
      <c r="F335" s="244" t="s">
        <v>1336</v>
      </c>
      <c r="G335" s="231">
        <v>2024</v>
      </c>
      <c r="H335" s="231">
        <v>2024</v>
      </c>
      <c r="I335" s="231"/>
      <c r="J335" s="231"/>
      <c r="K335" s="232"/>
      <c r="L335" s="232"/>
      <c r="M335" s="232"/>
      <c r="N335" s="233">
        <v>595.54166666666663</v>
      </c>
      <c r="O335" s="233"/>
      <c r="P335" s="118"/>
      <c r="Q335" s="185"/>
    </row>
    <row r="336" spans="1:17" x14ac:dyDescent="0.25">
      <c r="A336" s="185">
        <v>331</v>
      </c>
      <c r="B336" s="204" t="s">
        <v>1502</v>
      </c>
      <c r="C336" s="204">
        <v>9</v>
      </c>
      <c r="D336" s="209" t="s">
        <v>1201</v>
      </c>
      <c r="E336" s="185" t="s">
        <v>1348</v>
      </c>
      <c r="F336" s="244" t="s">
        <v>1337</v>
      </c>
      <c r="G336" s="231">
        <v>2024</v>
      </c>
      <c r="H336" s="231">
        <v>2024</v>
      </c>
      <c r="I336" s="231"/>
      <c r="J336" s="231"/>
      <c r="K336" s="232"/>
      <c r="L336" s="232"/>
      <c r="M336" s="232"/>
      <c r="N336" s="233">
        <v>419.74166666666667</v>
      </c>
      <c r="O336" s="233"/>
      <c r="P336" s="118"/>
      <c r="Q336" s="185"/>
    </row>
    <row r="337" spans="1:17" x14ac:dyDescent="0.25">
      <c r="A337" s="185">
        <v>332</v>
      </c>
      <c r="B337" s="204" t="s">
        <v>1503</v>
      </c>
      <c r="C337" s="204">
        <v>9</v>
      </c>
      <c r="D337" s="209" t="s">
        <v>1201</v>
      </c>
      <c r="E337" s="185" t="s">
        <v>1349</v>
      </c>
      <c r="F337" s="244" t="s">
        <v>1338</v>
      </c>
      <c r="G337" s="231">
        <v>2024</v>
      </c>
      <c r="H337" s="231">
        <v>2024</v>
      </c>
      <c r="I337" s="231"/>
      <c r="J337" s="231"/>
      <c r="K337" s="232"/>
      <c r="L337" s="232"/>
      <c r="M337" s="232"/>
      <c r="N337" s="233">
        <v>242.625</v>
      </c>
      <c r="O337" s="233"/>
      <c r="P337" s="118"/>
      <c r="Q337" s="185"/>
    </row>
    <row r="338" spans="1:17" x14ac:dyDescent="0.25">
      <c r="A338" s="185">
        <v>333</v>
      </c>
      <c r="B338" s="204" t="s">
        <v>1504</v>
      </c>
      <c r="C338" s="204">
        <v>9</v>
      </c>
      <c r="D338" s="209" t="s">
        <v>1201</v>
      </c>
      <c r="E338" s="185" t="s">
        <v>1348</v>
      </c>
      <c r="F338" s="244" t="s">
        <v>1339</v>
      </c>
      <c r="G338" s="231">
        <v>2024</v>
      </c>
      <c r="H338" s="231">
        <v>2024</v>
      </c>
      <c r="I338" s="231"/>
      <c r="J338" s="231"/>
      <c r="K338" s="232"/>
      <c r="L338" s="232"/>
      <c r="M338" s="232"/>
      <c r="N338" s="233">
        <v>805.90000000000009</v>
      </c>
      <c r="O338" s="233"/>
      <c r="P338" s="118"/>
      <c r="Q338" s="185"/>
    </row>
    <row r="339" spans="1:17" x14ac:dyDescent="0.25">
      <c r="A339" s="185">
        <v>334</v>
      </c>
      <c r="B339" s="204" t="s">
        <v>1505</v>
      </c>
      <c r="C339" s="204">
        <v>9</v>
      </c>
      <c r="D339" s="209" t="s">
        <v>1201</v>
      </c>
      <c r="E339" s="185" t="s">
        <v>1349</v>
      </c>
      <c r="F339" s="244" t="s">
        <v>1340</v>
      </c>
      <c r="G339" s="231">
        <v>2024</v>
      </c>
      <c r="H339" s="231">
        <v>2024</v>
      </c>
      <c r="I339" s="231"/>
      <c r="J339" s="231"/>
      <c r="K339" s="232"/>
      <c r="L339" s="232"/>
      <c r="M339" s="232"/>
      <c r="N339" s="233">
        <v>220.56666666666672</v>
      </c>
      <c r="O339" s="233"/>
      <c r="P339" s="118"/>
      <c r="Q339" s="185"/>
    </row>
    <row r="340" spans="1:17" x14ac:dyDescent="0.25">
      <c r="A340" s="185">
        <v>335</v>
      </c>
      <c r="B340" s="204" t="s">
        <v>1506</v>
      </c>
      <c r="C340" s="204">
        <v>9</v>
      </c>
      <c r="D340" s="209" t="s">
        <v>1201</v>
      </c>
      <c r="E340" s="185" t="s">
        <v>1349</v>
      </c>
      <c r="F340" s="244" t="s">
        <v>1341</v>
      </c>
      <c r="G340" s="231">
        <v>2024</v>
      </c>
      <c r="H340" s="231">
        <v>2024</v>
      </c>
      <c r="I340" s="231"/>
      <c r="J340" s="231"/>
      <c r="K340" s="232"/>
      <c r="L340" s="232"/>
      <c r="M340" s="232"/>
      <c r="N340" s="233">
        <v>485.25833333333333</v>
      </c>
      <c r="O340" s="233"/>
      <c r="P340" s="118"/>
      <c r="Q340" s="185"/>
    </row>
    <row r="341" spans="1:17" x14ac:dyDescent="0.25">
      <c r="A341" s="185">
        <v>336</v>
      </c>
      <c r="B341" s="204" t="s">
        <v>1507</v>
      </c>
      <c r="C341" s="204">
        <v>9</v>
      </c>
      <c r="D341" s="209" t="s">
        <v>1201</v>
      </c>
      <c r="E341" s="185" t="s">
        <v>1348</v>
      </c>
      <c r="F341" s="244" t="s">
        <v>1342</v>
      </c>
      <c r="G341" s="231">
        <v>2024</v>
      </c>
      <c r="H341" s="231">
        <v>2024</v>
      </c>
      <c r="I341" s="231"/>
      <c r="J341" s="231"/>
      <c r="K341" s="232"/>
      <c r="L341" s="232"/>
      <c r="M341" s="232"/>
      <c r="N341" s="233">
        <v>242.625</v>
      </c>
      <c r="O341" s="233"/>
      <c r="P341" s="118"/>
      <c r="Q341" s="185"/>
    </row>
    <row r="342" spans="1:17" x14ac:dyDescent="0.25">
      <c r="A342" s="185">
        <v>337</v>
      </c>
      <c r="B342" s="204" t="s">
        <v>1508</v>
      </c>
      <c r="C342" s="204">
        <v>9</v>
      </c>
      <c r="D342" s="209" t="s">
        <v>1201</v>
      </c>
      <c r="E342" s="185" t="s">
        <v>1349</v>
      </c>
      <c r="F342" s="244" t="s">
        <v>1343</v>
      </c>
      <c r="G342" s="231">
        <v>2024</v>
      </c>
      <c r="H342" s="231">
        <v>2024</v>
      </c>
      <c r="I342" s="231"/>
      <c r="J342" s="231"/>
      <c r="K342" s="232"/>
      <c r="L342" s="232"/>
      <c r="M342" s="232"/>
      <c r="N342" s="233">
        <v>308.80000000000007</v>
      </c>
      <c r="O342" s="233"/>
      <c r="P342" s="118"/>
      <c r="Q342" s="185"/>
    </row>
    <row r="343" spans="1:17" x14ac:dyDescent="0.25">
      <c r="A343" s="185">
        <v>338</v>
      </c>
      <c r="B343" s="204" t="s">
        <v>1509</v>
      </c>
      <c r="C343" s="204">
        <v>9</v>
      </c>
      <c r="D343" s="209" t="s">
        <v>1201</v>
      </c>
      <c r="E343" s="185" t="s">
        <v>1348</v>
      </c>
      <c r="F343" s="244" t="s">
        <v>1344</v>
      </c>
      <c r="G343" s="231">
        <v>2024</v>
      </c>
      <c r="H343" s="231">
        <v>2024</v>
      </c>
      <c r="I343" s="231"/>
      <c r="J343" s="231"/>
      <c r="K343" s="232"/>
      <c r="L343" s="232"/>
      <c r="M343" s="232"/>
      <c r="N343" s="233">
        <v>1040.95</v>
      </c>
      <c r="O343" s="233"/>
      <c r="P343" s="118"/>
      <c r="Q343" s="185"/>
    </row>
    <row r="344" spans="1:17" x14ac:dyDescent="0.25">
      <c r="A344" s="185">
        <v>339</v>
      </c>
      <c r="B344" s="204" t="s">
        <v>1510</v>
      </c>
      <c r="C344" s="204">
        <v>9</v>
      </c>
      <c r="D344" s="209" t="s">
        <v>1201</v>
      </c>
      <c r="E344" s="185" t="s">
        <v>1349</v>
      </c>
      <c r="F344" s="244" t="s">
        <v>1345</v>
      </c>
      <c r="G344" s="231">
        <v>2024</v>
      </c>
      <c r="H344" s="231">
        <v>2024</v>
      </c>
      <c r="I344" s="231"/>
      <c r="J344" s="231"/>
      <c r="K344" s="232"/>
      <c r="L344" s="232"/>
      <c r="M344" s="232"/>
      <c r="N344" s="233">
        <v>1242.4250000000002</v>
      </c>
      <c r="O344" s="233"/>
      <c r="P344" s="118"/>
      <c r="Q344" s="185"/>
    </row>
    <row r="345" spans="1:17" x14ac:dyDescent="0.25">
      <c r="A345" s="185">
        <v>340</v>
      </c>
      <c r="B345" s="204" t="s">
        <v>1511</v>
      </c>
      <c r="C345" s="204">
        <v>9</v>
      </c>
      <c r="D345" s="209" t="s">
        <v>1201</v>
      </c>
      <c r="E345" s="185" t="s">
        <v>1349</v>
      </c>
      <c r="F345" s="244" t="s">
        <v>1346</v>
      </c>
      <c r="G345" s="231">
        <v>2024</v>
      </c>
      <c r="H345" s="231">
        <v>2024</v>
      </c>
      <c r="I345" s="231"/>
      <c r="J345" s="231"/>
      <c r="K345" s="232"/>
      <c r="L345" s="232"/>
      <c r="M345" s="232"/>
      <c r="N345" s="233">
        <v>264.68333333333334</v>
      </c>
      <c r="O345" s="233"/>
      <c r="P345" s="118"/>
      <c r="Q345" s="185"/>
    </row>
    <row r="346" spans="1:17" x14ac:dyDescent="0.25">
      <c r="A346" s="185">
        <v>341</v>
      </c>
      <c r="B346" s="204" t="s">
        <v>1512</v>
      </c>
      <c r="C346" s="204">
        <v>9</v>
      </c>
      <c r="D346" s="209" t="s">
        <v>1201</v>
      </c>
      <c r="E346" s="185" t="s">
        <v>1349</v>
      </c>
      <c r="F346" s="244" t="s">
        <v>1347</v>
      </c>
      <c r="G346" s="231">
        <v>2024</v>
      </c>
      <c r="H346" s="231">
        <v>2024</v>
      </c>
      <c r="I346" s="231"/>
      <c r="J346" s="231"/>
      <c r="K346" s="232"/>
      <c r="L346" s="232"/>
      <c r="M346" s="232"/>
      <c r="N346" s="233">
        <v>3492.2166666666667</v>
      </c>
      <c r="O346" s="233"/>
      <c r="P346" s="118"/>
      <c r="Q346" s="185"/>
    </row>
    <row r="347" spans="1:17" x14ac:dyDescent="0.25">
      <c r="A347" s="120" t="s">
        <v>317</v>
      </c>
      <c r="B347" s="120"/>
      <c r="C347" s="120"/>
      <c r="D347" s="120"/>
      <c r="E347" s="120"/>
      <c r="F347" s="121"/>
      <c r="G347" s="120"/>
      <c r="H347" s="120"/>
      <c r="I347" s="120"/>
      <c r="J347" s="120"/>
      <c r="K347" s="122"/>
      <c r="L347" s="122"/>
      <c r="M347" s="122"/>
      <c r="N347" s="123">
        <f>SUM(N5:N346)</f>
        <v>1634552.7203154534</v>
      </c>
      <c r="O347" s="123">
        <f>SUM(O5:O346)</f>
        <v>15</v>
      </c>
      <c r="P347" s="123">
        <f>SUM(P5:P346)</f>
        <v>16</v>
      </c>
      <c r="Q347" s="120"/>
    </row>
    <row r="348" spans="1:17" x14ac:dyDescent="0.25">
      <c r="N348" s="124"/>
    </row>
    <row r="349" spans="1:17" x14ac:dyDescent="0.25">
      <c r="N349" s="125"/>
    </row>
  </sheetData>
  <autoFilter ref="A5:Q5"/>
  <mergeCells count="14">
    <mergeCell ref="Q3:Q4"/>
    <mergeCell ref="A2:Q2"/>
    <mergeCell ref="A3:A4"/>
    <mergeCell ref="B3:B4"/>
    <mergeCell ref="F3:F4"/>
    <mergeCell ref="G3:H3"/>
    <mergeCell ref="I3:J3"/>
    <mergeCell ref="K3:L3"/>
    <mergeCell ref="M3:M4"/>
    <mergeCell ref="N3:N4"/>
    <mergeCell ref="O3:P3"/>
    <mergeCell ref="C3:C4"/>
    <mergeCell ref="E3:E4"/>
    <mergeCell ref="D3:D4"/>
  </mergeCells>
  <phoneticPr fontId="48" type="noConversion"/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22"/>
  <sheetViews>
    <sheetView zoomScale="88" zoomScaleNormal="88" workbookViewId="0">
      <pane ySplit="1" topLeftCell="A2" activePane="bottomLeft" state="frozen"/>
      <selection activeCell="E4" sqref="E4:E5"/>
      <selection pane="bottomLeft" activeCell="A26" sqref="A25:B26"/>
    </sheetView>
  </sheetViews>
  <sheetFormatPr defaultColWidth="8.85546875" defaultRowHeight="12.75" x14ac:dyDescent="0.2"/>
  <cols>
    <col min="1" max="1" width="104.42578125" style="64" customWidth="1"/>
    <col min="2" max="2" width="17.28515625" style="58" customWidth="1"/>
    <col min="3" max="3" width="37" style="168" customWidth="1"/>
    <col min="4" max="4" width="78.140625" style="58" customWidth="1"/>
    <col min="5" max="16384" width="8.85546875" style="58"/>
  </cols>
  <sheetData>
    <row r="1" spans="1:4" ht="25.5" x14ac:dyDescent="0.2">
      <c r="A1" s="57" t="s">
        <v>636</v>
      </c>
    </row>
    <row r="2" spans="1:4" ht="25.5" x14ac:dyDescent="0.2">
      <c r="A2" s="59" t="s">
        <v>147</v>
      </c>
      <c r="B2" s="59" t="s">
        <v>148</v>
      </c>
      <c r="C2" s="169" t="s">
        <v>621</v>
      </c>
      <c r="D2" s="59" t="s">
        <v>149</v>
      </c>
    </row>
    <row r="3" spans="1:4" x14ac:dyDescent="0.2">
      <c r="A3" s="56" t="s">
        <v>406</v>
      </c>
      <c r="B3" s="161"/>
      <c r="C3" s="170"/>
      <c r="D3" s="60" t="s">
        <v>2271</v>
      </c>
    </row>
    <row r="4" spans="1:4" ht="38.25" x14ac:dyDescent="0.2">
      <c r="A4" s="66" t="s">
        <v>2069</v>
      </c>
      <c r="B4" s="162"/>
      <c r="C4" s="312"/>
      <c r="D4" s="317" t="s">
        <v>2354</v>
      </c>
    </row>
    <row r="5" spans="1:4" x14ac:dyDescent="0.2">
      <c r="A5" s="66" t="s">
        <v>2070</v>
      </c>
      <c r="B5" s="162"/>
      <c r="C5" s="312"/>
      <c r="D5" s="62" t="s">
        <v>2352</v>
      </c>
    </row>
    <row r="6" spans="1:4" ht="38.25" x14ac:dyDescent="0.25">
      <c r="A6" s="65" t="s">
        <v>762</v>
      </c>
      <c r="B6" s="342" t="s">
        <v>753</v>
      </c>
      <c r="C6" s="312"/>
      <c r="D6" s="62" t="s">
        <v>2353</v>
      </c>
    </row>
    <row r="7" spans="1:4" ht="25.5" x14ac:dyDescent="0.2">
      <c r="A7" s="65" t="s">
        <v>2071</v>
      </c>
      <c r="B7" s="162"/>
      <c r="C7" s="312"/>
      <c r="D7" s="62" t="s">
        <v>2351</v>
      </c>
    </row>
    <row r="8" spans="1:4" ht="25.5" x14ac:dyDescent="0.2">
      <c r="A8" s="65" t="s">
        <v>409</v>
      </c>
      <c r="B8" s="163" t="s">
        <v>408</v>
      </c>
      <c r="C8" s="312"/>
      <c r="D8" s="66" t="s">
        <v>2390</v>
      </c>
    </row>
    <row r="9" spans="1:4" ht="25.5" x14ac:dyDescent="0.2">
      <c r="A9" s="65" t="s">
        <v>411</v>
      </c>
      <c r="B9" s="163" t="s">
        <v>407</v>
      </c>
      <c r="C9" s="312"/>
      <c r="D9" s="66" t="s">
        <v>2362</v>
      </c>
    </row>
    <row r="10" spans="1:4" x14ac:dyDescent="0.2">
      <c r="A10" s="65" t="s">
        <v>2072</v>
      </c>
      <c r="B10" s="163" t="s">
        <v>412</v>
      </c>
      <c r="C10" s="312"/>
      <c r="D10" s="66" t="s">
        <v>2365</v>
      </c>
    </row>
    <row r="11" spans="1:4" ht="25.5" x14ac:dyDescent="0.2">
      <c r="A11" s="65" t="s">
        <v>2073</v>
      </c>
      <c r="B11" s="164"/>
      <c r="C11" s="313"/>
      <c r="D11" s="317" t="s">
        <v>2383</v>
      </c>
    </row>
    <row r="12" spans="1:4" ht="25.5" x14ac:dyDescent="0.2">
      <c r="A12" s="65" t="s">
        <v>2074</v>
      </c>
      <c r="B12" s="164"/>
      <c r="C12" s="313"/>
      <c r="D12" s="317" t="s">
        <v>2272</v>
      </c>
    </row>
    <row r="13" spans="1:4" x14ac:dyDescent="0.2">
      <c r="A13" s="65" t="s">
        <v>2075</v>
      </c>
      <c r="B13" s="163" t="s">
        <v>415</v>
      </c>
      <c r="C13" s="311"/>
      <c r="D13" s="56" t="s">
        <v>2273</v>
      </c>
    </row>
    <row r="14" spans="1:4" x14ac:dyDescent="0.2">
      <c r="A14" s="65" t="s">
        <v>417</v>
      </c>
      <c r="B14" s="164"/>
      <c r="C14" s="313"/>
      <c r="D14" s="317" t="s">
        <v>2274</v>
      </c>
    </row>
    <row r="15" spans="1:4" x14ac:dyDescent="0.2">
      <c r="A15" s="65" t="s">
        <v>798</v>
      </c>
      <c r="B15" s="164" t="s">
        <v>421</v>
      </c>
      <c r="C15" s="313"/>
      <c r="D15" s="363" t="s">
        <v>2275</v>
      </c>
    </row>
    <row r="16" spans="1:4" x14ac:dyDescent="0.2">
      <c r="A16" s="65" t="s">
        <v>799</v>
      </c>
      <c r="B16" s="164" t="s">
        <v>422</v>
      </c>
      <c r="C16" s="313"/>
      <c r="D16" s="363" t="s">
        <v>2276</v>
      </c>
    </row>
    <row r="17" spans="1:4" x14ac:dyDescent="0.2">
      <c r="A17" s="66" t="s">
        <v>521</v>
      </c>
      <c r="B17" s="164"/>
      <c r="C17" s="313"/>
      <c r="D17" s="317" t="s">
        <v>2277</v>
      </c>
    </row>
    <row r="18" spans="1:4" ht="38.25" x14ac:dyDescent="0.2">
      <c r="A18" s="66" t="s">
        <v>2076</v>
      </c>
      <c r="B18" s="164"/>
      <c r="C18" s="311"/>
      <c r="D18" s="363" t="s">
        <v>2389</v>
      </c>
    </row>
    <row r="19" spans="1:4" x14ac:dyDescent="0.2">
      <c r="A19" s="66" t="s">
        <v>2077</v>
      </c>
      <c r="B19" s="164"/>
      <c r="C19" s="311"/>
      <c r="D19" s="62" t="s">
        <v>2278</v>
      </c>
    </row>
    <row r="20" spans="1:4" ht="25.5" x14ac:dyDescent="0.2">
      <c r="A20" s="66" t="s">
        <v>427</v>
      </c>
      <c r="B20" s="164"/>
      <c r="C20" s="170"/>
      <c r="D20" s="317" t="s">
        <v>2279</v>
      </c>
    </row>
    <row r="22" spans="1:4" ht="38.25" x14ac:dyDescent="0.2">
      <c r="A22" s="32" t="s">
        <v>1822</v>
      </c>
    </row>
  </sheetData>
  <hyperlinks>
    <hyperlink ref="B8" location="Таблица_2.1" display="Таблица_2.1"/>
    <hyperlink ref="B16" location="Таблица_2.5" display="Таблица_2.5"/>
    <hyperlink ref="B9" location="'3.7'!A1" display="таблица 3.7"/>
    <hyperlink ref="B10" location="'3.8'!A1" display="таблица 3.8"/>
    <hyperlink ref="B13" location="'Приложение 2 кот'!A1" display="таблица 3.11"/>
    <hyperlink ref="B15" location="Таблица_2.4" display="Таблица_2.4"/>
    <hyperlink ref="B6" location="'3.4 АО «Пензтеплоснабжение»'!A1" display="таблица 3.4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9"/>
  <sheetViews>
    <sheetView zoomScale="70" zoomScaleNormal="70" workbookViewId="0">
      <pane xSplit="2" ySplit="5" topLeftCell="C6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9" style="116" customWidth="1"/>
    <col min="6" max="6" width="83.4257812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1828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78" t="s">
        <v>494</v>
      </c>
      <c r="H4" s="178" t="s">
        <v>495</v>
      </c>
      <c r="I4" s="178" t="s">
        <v>494</v>
      </c>
      <c r="J4" s="178" t="s">
        <v>495</v>
      </c>
      <c r="K4" s="178">
        <v>2020</v>
      </c>
      <c r="L4" s="178">
        <v>2021</v>
      </c>
      <c r="M4" s="414"/>
      <c r="N4" s="414"/>
      <c r="O4" s="178">
        <v>2020</v>
      </c>
      <c r="P4" s="17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x14ac:dyDescent="0.25">
      <c r="A6" s="178">
        <v>1</v>
      </c>
      <c r="B6" s="207" t="s">
        <v>1512</v>
      </c>
      <c r="C6" s="207">
        <v>9</v>
      </c>
      <c r="D6" s="209" t="s">
        <v>1201</v>
      </c>
      <c r="E6" s="207" t="s">
        <v>1826</v>
      </c>
      <c r="F6" s="179" t="s">
        <v>1825</v>
      </c>
      <c r="G6" s="178" t="s">
        <v>1827</v>
      </c>
      <c r="H6" s="207" t="s">
        <v>1827</v>
      </c>
      <c r="I6" s="178"/>
      <c r="J6" s="178"/>
      <c r="K6" s="119"/>
      <c r="L6" s="119"/>
      <c r="M6" s="119"/>
      <c r="N6" s="118">
        <v>31286.639999999999</v>
      </c>
      <c r="O6" s="118"/>
      <c r="P6" s="118"/>
      <c r="Q6" s="178"/>
    </row>
    <row r="7" spans="1:20" x14ac:dyDescent="0.25">
      <c r="A7" s="120" t="s">
        <v>317</v>
      </c>
      <c r="B7" s="120"/>
      <c r="C7" s="120"/>
      <c r="D7" s="120"/>
      <c r="E7" s="120"/>
      <c r="F7" s="121"/>
      <c r="G7" s="120"/>
      <c r="H7" s="120"/>
      <c r="I7" s="120"/>
      <c r="J7" s="120"/>
      <c r="K7" s="122"/>
      <c r="L7" s="122"/>
      <c r="M7" s="122"/>
      <c r="N7" s="123">
        <f>SUM(N5:N6)</f>
        <v>31300.639999999999</v>
      </c>
      <c r="O7" s="123">
        <f>SUM(O5:O6)</f>
        <v>15</v>
      </c>
      <c r="P7" s="123">
        <f>SUM(P5:P6)</f>
        <v>16</v>
      </c>
      <c r="Q7" s="120"/>
    </row>
    <row r="8" spans="1:20" x14ac:dyDescent="0.25">
      <c r="N8" s="124"/>
    </row>
    <row r="9" spans="1:20" x14ac:dyDescent="0.25">
      <c r="N9" s="125"/>
    </row>
  </sheetData>
  <autoFilter ref="A5:Q5"/>
  <mergeCells count="14">
    <mergeCell ref="Q3:Q4"/>
    <mergeCell ref="A2:Q2"/>
    <mergeCell ref="A3:A4"/>
    <mergeCell ref="B3:B4"/>
    <mergeCell ref="F3:F4"/>
    <mergeCell ref="G3:H3"/>
    <mergeCell ref="I3:J3"/>
    <mergeCell ref="K3:L3"/>
    <mergeCell ref="M3:M4"/>
    <mergeCell ref="N3:N4"/>
    <mergeCell ref="O3:P3"/>
    <mergeCell ref="C3:C4"/>
    <mergeCell ref="E3:E4"/>
    <mergeCell ref="D3:D4"/>
  </mergeCells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0"/>
  <sheetViews>
    <sheetView zoomScale="70" zoomScaleNormal="70" workbookViewId="0">
      <pane xSplit="2" ySplit="5" topLeftCell="C6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3.42578125" style="116" customWidth="1"/>
    <col min="6" max="6" width="84.570312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1830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78" t="s">
        <v>494</v>
      </c>
      <c r="H4" s="178" t="s">
        <v>495</v>
      </c>
      <c r="I4" s="178" t="s">
        <v>494</v>
      </c>
      <c r="J4" s="178" t="s">
        <v>495</v>
      </c>
      <c r="K4" s="178">
        <v>2020</v>
      </c>
      <c r="L4" s="178">
        <v>2021</v>
      </c>
      <c r="M4" s="414"/>
      <c r="N4" s="414"/>
      <c r="O4" s="178">
        <v>2020</v>
      </c>
      <c r="P4" s="17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ht="25.5" x14ac:dyDescent="0.25">
      <c r="A6" s="178">
        <v>1</v>
      </c>
      <c r="B6" s="207" t="s">
        <v>1833</v>
      </c>
      <c r="C6" s="208" t="s">
        <v>1817</v>
      </c>
      <c r="D6" s="208" t="s">
        <v>1832</v>
      </c>
      <c r="E6" s="183" t="s">
        <v>1361</v>
      </c>
      <c r="F6" s="179" t="s">
        <v>1831</v>
      </c>
      <c r="G6" s="178">
        <v>2022</v>
      </c>
      <c r="H6" s="178">
        <v>2023</v>
      </c>
      <c r="I6" s="178"/>
      <c r="J6" s="178"/>
      <c r="K6" s="119"/>
      <c r="L6" s="119"/>
      <c r="M6" s="119"/>
      <c r="N6" s="118">
        <v>1096.013963130755</v>
      </c>
      <c r="O6" s="118"/>
      <c r="P6" s="118"/>
      <c r="Q6" s="178"/>
    </row>
    <row r="7" spans="1:20" x14ac:dyDescent="0.25">
      <c r="A7" s="178">
        <v>2</v>
      </c>
      <c r="B7" s="207" t="s">
        <v>1835</v>
      </c>
      <c r="C7" s="183">
        <v>10</v>
      </c>
      <c r="D7" s="208" t="s">
        <v>1836</v>
      </c>
      <c r="E7" s="207" t="s">
        <v>1361</v>
      </c>
      <c r="F7" s="179" t="s">
        <v>1834</v>
      </c>
      <c r="G7" s="207">
        <v>2022</v>
      </c>
      <c r="H7" s="207">
        <v>2023</v>
      </c>
      <c r="I7" s="178"/>
      <c r="J7" s="178"/>
      <c r="K7" s="119"/>
      <c r="L7" s="119"/>
      <c r="M7" s="119"/>
      <c r="N7" s="118">
        <v>2870.377172</v>
      </c>
      <c r="O7" s="118"/>
      <c r="P7" s="118"/>
      <c r="Q7" s="178"/>
    </row>
    <row r="8" spans="1:20" ht="25.5" x14ac:dyDescent="0.25">
      <c r="A8" s="178">
        <v>3</v>
      </c>
      <c r="B8" s="207" t="s">
        <v>1512</v>
      </c>
      <c r="C8" s="207">
        <v>9</v>
      </c>
      <c r="D8" s="209" t="s">
        <v>1201</v>
      </c>
      <c r="E8" s="183" t="s">
        <v>1838</v>
      </c>
      <c r="F8" s="179" t="s">
        <v>1837</v>
      </c>
      <c r="G8" s="207" t="s">
        <v>1827</v>
      </c>
      <c r="H8" s="207" t="s">
        <v>1827</v>
      </c>
      <c r="I8" s="178"/>
      <c r="J8" s="178"/>
      <c r="K8" s="119"/>
      <c r="L8" s="119"/>
      <c r="M8" s="119"/>
      <c r="N8" s="118">
        <v>75362.84</v>
      </c>
      <c r="O8" s="118"/>
      <c r="P8" s="118"/>
      <c r="Q8" s="178"/>
    </row>
    <row r="9" spans="1:20" x14ac:dyDescent="0.25">
      <c r="A9" s="178"/>
      <c r="B9" s="178"/>
      <c r="C9" s="183"/>
      <c r="D9" s="185"/>
      <c r="E9" s="183"/>
      <c r="F9" s="179"/>
      <c r="G9" s="178"/>
      <c r="H9" s="178"/>
      <c r="I9" s="178"/>
      <c r="J9" s="178"/>
      <c r="K9" s="119"/>
      <c r="L9" s="119"/>
      <c r="M9" s="119"/>
      <c r="N9" s="118"/>
      <c r="O9" s="118"/>
      <c r="P9" s="118"/>
      <c r="Q9" s="178"/>
    </row>
    <row r="10" spans="1:20" x14ac:dyDescent="0.25">
      <c r="A10" s="178"/>
      <c r="B10" s="178"/>
      <c r="C10" s="183"/>
      <c r="D10" s="185"/>
      <c r="E10" s="183"/>
      <c r="F10" s="179"/>
      <c r="G10" s="178"/>
      <c r="H10" s="178"/>
      <c r="I10" s="178"/>
      <c r="J10" s="178"/>
      <c r="K10" s="119"/>
      <c r="L10" s="119"/>
      <c r="M10" s="119"/>
      <c r="N10" s="118"/>
      <c r="O10" s="118"/>
      <c r="P10" s="118"/>
      <c r="Q10" s="178"/>
    </row>
    <row r="11" spans="1:20" x14ac:dyDescent="0.25">
      <c r="A11" s="178"/>
      <c r="B11" s="178"/>
      <c r="C11" s="183"/>
      <c r="D11" s="185"/>
      <c r="E11" s="183"/>
      <c r="F11" s="179"/>
      <c r="G11" s="178"/>
      <c r="H11" s="178"/>
      <c r="I11" s="178"/>
      <c r="J11" s="178"/>
      <c r="K11" s="119"/>
      <c r="L11" s="119"/>
      <c r="M11" s="119"/>
      <c r="N11" s="118"/>
      <c r="O11" s="118"/>
      <c r="P11" s="118"/>
      <c r="Q11" s="178"/>
    </row>
    <row r="12" spans="1:20" x14ac:dyDescent="0.25">
      <c r="A12" s="178"/>
      <c r="B12" s="178"/>
      <c r="C12" s="183"/>
      <c r="D12" s="185"/>
      <c r="E12" s="183"/>
      <c r="F12" s="179"/>
      <c r="G12" s="178"/>
      <c r="H12" s="178"/>
      <c r="I12" s="178"/>
      <c r="J12" s="178"/>
      <c r="K12" s="119"/>
      <c r="L12" s="119"/>
      <c r="M12" s="119"/>
      <c r="N12" s="118"/>
      <c r="O12" s="118"/>
      <c r="P12" s="118"/>
      <c r="Q12" s="178"/>
    </row>
    <row r="13" spans="1:20" x14ac:dyDescent="0.25">
      <c r="A13" s="178"/>
      <c r="B13" s="178"/>
      <c r="C13" s="183"/>
      <c r="D13" s="185"/>
      <c r="E13" s="183"/>
      <c r="F13" s="179"/>
      <c r="G13" s="178"/>
      <c r="H13" s="178"/>
      <c r="I13" s="178"/>
      <c r="J13" s="178"/>
      <c r="K13" s="119"/>
      <c r="L13" s="119"/>
      <c r="M13" s="119"/>
      <c r="N13" s="118"/>
      <c r="O13" s="118"/>
      <c r="P13" s="118"/>
      <c r="Q13" s="178"/>
    </row>
    <row r="14" spans="1:20" x14ac:dyDescent="0.25">
      <c r="A14" s="178"/>
      <c r="B14" s="178"/>
      <c r="C14" s="183"/>
      <c r="D14" s="185"/>
      <c r="E14" s="183"/>
      <c r="F14" s="179"/>
      <c r="G14" s="178"/>
      <c r="H14" s="178"/>
      <c r="I14" s="178"/>
      <c r="J14" s="178"/>
      <c r="K14" s="119"/>
      <c r="L14" s="119"/>
      <c r="M14" s="119"/>
      <c r="N14" s="118"/>
      <c r="O14" s="118"/>
      <c r="P14" s="118"/>
      <c r="Q14" s="178"/>
    </row>
    <row r="15" spans="1:20" x14ac:dyDescent="0.25">
      <c r="A15" s="178"/>
      <c r="B15" s="178"/>
      <c r="C15" s="183"/>
      <c r="D15" s="185"/>
      <c r="E15" s="183"/>
      <c r="F15" s="179"/>
      <c r="G15" s="178"/>
      <c r="H15" s="178"/>
      <c r="I15" s="178"/>
      <c r="J15" s="178"/>
      <c r="K15" s="119"/>
      <c r="L15" s="119"/>
      <c r="M15" s="119"/>
      <c r="N15" s="118"/>
      <c r="O15" s="118"/>
      <c r="P15" s="118"/>
      <c r="Q15" s="178"/>
    </row>
    <row r="16" spans="1:20" x14ac:dyDescent="0.25">
      <c r="A16" s="178"/>
      <c r="B16" s="178"/>
      <c r="C16" s="183"/>
      <c r="D16" s="185"/>
      <c r="E16" s="183"/>
      <c r="F16" s="179"/>
      <c r="G16" s="178"/>
      <c r="H16" s="178"/>
      <c r="I16" s="178"/>
      <c r="J16" s="178"/>
      <c r="K16" s="119"/>
      <c r="L16" s="119"/>
      <c r="M16" s="119"/>
      <c r="N16" s="118"/>
      <c r="O16" s="118"/>
      <c r="P16" s="118"/>
      <c r="Q16" s="178"/>
    </row>
    <row r="17" spans="1:17" x14ac:dyDescent="0.25">
      <c r="A17" s="178"/>
      <c r="B17" s="178"/>
      <c r="C17" s="183"/>
      <c r="D17" s="185"/>
      <c r="E17" s="183"/>
      <c r="F17" s="179"/>
      <c r="G17" s="178"/>
      <c r="H17" s="178"/>
      <c r="I17" s="178"/>
      <c r="J17" s="178"/>
      <c r="K17" s="119"/>
      <c r="L17" s="119"/>
      <c r="M17" s="119"/>
      <c r="N17" s="118"/>
      <c r="O17" s="118"/>
      <c r="P17" s="118"/>
      <c r="Q17" s="178"/>
    </row>
    <row r="18" spans="1:17" x14ac:dyDescent="0.25">
      <c r="A18" s="178"/>
      <c r="B18" s="178"/>
      <c r="C18" s="183"/>
      <c r="D18" s="185"/>
      <c r="E18" s="183"/>
      <c r="F18" s="179"/>
      <c r="G18" s="178"/>
      <c r="H18" s="178"/>
      <c r="I18" s="178"/>
      <c r="J18" s="178"/>
      <c r="K18" s="119"/>
      <c r="L18" s="119"/>
      <c r="M18" s="119"/>
      <c r="N18" s="118"/>
      <c r="O18" s="118"/>
      <c r="P18" s="118"/>
      <c r="Q18" s="178"/>
    </row>
    <row r="19" spans="1:17" x14ac:dyDescent="0.25">
      <c r="A19" s="178"/>
      <c r="B19" s="178"/>
      <c r="C19" s="183"/>
      <c r="D19" s="185"/>
      <c r="E19" s="183"/>
      <c r="F19" s="179"/>
      <c r="G19" s="178"/>
      <c r="H19" s="178"/>
      <c r="I19" s="178"/>
      <c r="J19" s="178"/>
      <c r="K19" s="119"/>
      <c r="L19" s="119"/>
      <c r="M19" s="119"/>
      <c r="N19" s="118"/>
      <c r="O19" s="118"/>
      <c r="P19" s="118"/>
      <c r="Q19" s="178"/>
    </row>
    <row r="20" spans="1:17" x14ac:dyDescent="0.25">
      <c r="A20" s="178"/>
      <c r="B20" s="178"/>
      <c r="C20" s="183"/>
      <c r="D20" s="185"/>
      <c r="E20" s="183"/>
      <c r="F20" s="179"/>
      <c r="G20" s="178"/>
      <c r="H20" s="178"/>
      <c r="I20" s="178"/>
      <c r="J20" s="178"/>
      <c r="K20" s="119"/>
      <c r="L20" s="119"/>
      <c r="M20" s="119"/>
      <c r="N20" s="118"/>
      <c r="O20" s="118"/>
      <c r="P20" s="118"/>
      <c r="Q20" s="178"/>
    </row>
    <row r="21" spans="1:17" x14ac:dyDescent="0.25">
      <c r="A21" s="178"/>
      <c r="B21" s="178"/>
      <c r="C21" s="183"/>
      <c r="D21" s="185"/>
      <c r="E21" s="183"/>
      <c r="F21" s="179"/>
      <c r="G21" s="178"/>
      <c r="H21" s="178"/>
      <c r="I21" s="178"/>
      <c r="J21" s="178"/>
      <c r="K21" s="119"/>
      <c r="L21" s="119"/>
      <c r="M21" s="119"/>
      <c r="N21" s="118"/>
      <c r="O21" s="118"/>
      <c r="P21" s="118"/>
      <c r="Q21" s="178"/>
    </row>
    <row r="22" spans="1:17" x14ac:dyDescent="0.25">
      <c r="A22" s="178"/>
      <c r="B22" s="178"/>
      <c r="C22" s="183"/>
      <c r="D22" s="185"/>
      <c r="E22" s="183"/>
      <c r="F22" s="179"/>
      <c r="G22" s="178"/>
      <c r="H22" s="178"/>
      <c r="I22" s="178"/>
      <c r="J22" s="178"/>
      <c r="K22" s="119"/>
      <c r="L22" s="119"/>
      <c r="M22" s="119"/>
      <c r="N22" s="118"/>
      <c r="O22" s="118"/>
      <c r="P22" s="118"/>
      <c r="Q22" s="178"/>
    </row>
    <row r="23" spans="1:17" x14ac:dyDescent="0.25">
      <c r="A23" s="178"/>
      <c r="B23" s="178"/>
      <c r="C23" s="183"/>
      <c r="D23" s="185"/>
      <c r="E23" s="183"/>
      <c r="F23" s="179"/>
      <c r="G23" s="178"/>
      <c r="H23" s="178"/>
      <c r="I23" s="178"/>
      <c r="J23" s="178"/>
      <c r="K23" s="119"/>
      <c r="L23" s="119"/>
      <c r="M23" s="119"/>
      <c r="N23" s="118"/>
      <c r="O23" s="118"/>
      <c r="P23" s="118"/>
      <c r="Q23" s="178"/>
    </row>
    <row r="24" spans="1:17" x14ac:dyDescent="0.25">
      <c r="A24" s="178"/>
      <c r="B24" s="178"/>
      <c r="C24" s="183"/>
      <c r="D24" s="185"/>
      <c r="E24" s="183"/>
      <c r="F24" s="179"/>
      <c r="G24" s="178"/>
      <c r="H24" s="178"/>
      <c r="I24" s="178"/>
      <c r="J24" s="178"/>
      <c r="K24" s="119"/>
      <c r="L24" s="119"/>
      <c r="M24" s="119"/>
      <c r="N24" s="118"/>
      <c r="O24" s="118"/>
      <c r="P24" s="118"/>
      <c r="Q24" s="178"/>
    </row>
    <row r="25" spans="1:17" x14ac:dyDescent="0.25">
      <c r="A25" s="178"/>
      <c r="B25" s="178"/>
      <c r="C25" s="183"/>
      <c r="D25" s="185"/>
      <c r="E25" s="183"/>
      <c r="F25" s="179"/>
      <c r="G25" s="178"/>
      <c r="H25" s="178"/>
      <c r="I25" s="178"/>
      <c r="J25" s="178"/>
      <c r="K25" s="119"/>
      <c r="L25" s="119"/>
      <c r="M25" s="119"/>
      <c r="N25" s="118"/>
      <c r="O25" s="118"/>
      <c r="P25" s="118"/>
      <c r="Q25" s="178"/>
    </row>
    <row r="26" spans="1:17" x14ac:dyDescent="0.25">
      <c r="A26" s="178"/>
      <c r="B26" s="178"/>
      <c r="C26" s="183"/>
      <c r="D26" s="185"/>
      <c r="E26" s="183"/>
      <c r="F26" s="179"/>
      <c r="G26" s="178"/>
      <c r="H26" s="178"/>
      <c r="I26" s="178"/>
      <c r="J26" s="178"/>
      <c r="K26" s="119"/>
      <c r="L26" s="119"/>
      <c r="M26" s="119"/>
      <c r="N26" s="118"/>
      <c r="O26" s="118"/>
      <c r="P26" s="118"/>
      <c r="Q26" s="178"/>
    </row>
    <row r="27" spans="1:17" x14ac:dyDescent="0.25">
      <c r="A27" s="178"/>
      <c r="B27" s="178"/>
      <c r="C27" s="183"/>
      <c r="D27" s="185"/>
      <c r="E27" s="183"/>
      <c r="F27" s="179"/>
      <c r="G27" s="178"/>
      <c r="H27" s="178"/>
      <c r="I27" s="178"/>
      <c r="J27" s="178"/>
      <c r="K27" s="119"/>
      <c r="L27" s="119"/>
      <c r="M27" s="119"/>
      <c r="N27" s="118"/>
      <c r="O27" s="118"/>
      <c r="P27" s="118"/>
      <c r="Q27" s="178"/>
    </row>
    <row r="28" spans="1:17" x14ac:dyDescent="0.25">
      <c r="A28" s="178"/>
      <c r="B28" s="178"/>
      <c r="C28" s="183"/>
      <c r="D28" s="185"/>
      <c r="E28" s="183"/>
      <c r="F28" s="179"/>
      <c r="G28" s="178"/>
      <c r="H28" s="178"/>
      <c r="I28" s="178"/>
      <c r="J28" s="178"/>
      <c r="K28" s="119"/>
      <c r="L28" s="119"/>
      <c r="M28" s="119"/>
      <c r="N28" s="118"/>
      <c r="O28" s="118"/>
      <c r="P28" s="118"/>
      <c r="Q28" s="178"/>
    </row>
    <row r="29" spans="1:17" x14ac:dyDescent="0.25">
      <c r="A29" s="178"/>
      <c r="B29" s="178"/>
      <c r="C29" s="183"/>
      <c r="D29" s="185"/>
      <c r="E29" s="183"/>
      <c r="F29" s="179"/>
      <c r="G29" s="178"/>
      <c r="H29" s="178"/>
      <c r="I29" s="178"/>
      <c r="J29" s="178"/>
      <c r="K29" s="119"/>
      <c r="L29" s="119"/>
      <c r="M29" s="119"/>
      <c r="N29" s="118"/>
      <c r="O29" s="118"/>
      <c r="P29" s="118"/>
      <c r="Q29" s="178"/>
    </row>
    <row r="30" spans="1:17" x14ac:dyDescent="0.25">
      <c r="A30" s="178"/>
      <c r="B30" s="178"/>
      <c r="C30" s="183"/>
      <c r="D30" s="185"/>
      <c r="E30" s="183"/>
      <c r="F30" s="179"/>
      <c r="G30" s="178"/>
      <c r="H30" s="178"/>
      <c r="I30" s="178"/>
      <c r="J30" s="178"/>
      <c r="K30" s="119"/>
      <c r="L30" s="119"/>
      <c r="M30" s="119"/>
      <c r="N30" s="118"/>
      <c r="O30" s="118"/>
      <c r="P30" s="118"/>
      <c r="Q30" s="178"/>
    </row>
    <row r="31" spans="1:17" x14ac:dyDescent="0.25">
      <c r="A31" s="178"/>
      <c r="B31" s="178"/>
      <c r="C31" s="183"/>
      <c r="D31" s="185"/>
      <c r="E31" s="183"/>
      <c r="F31" s="179"/>
      <c r="G31" s="178"/>
      <c r="H31" s="178"/>
      <c r="I31" s="178"/>
      <c r="J31" s="178"/>
      <c r="K31" s="119"/>
      <c r="L31" s="119"/>
      <c r="M31" s="119"/>
      <c r="N31" s="118"/>
      <c r="O31" s="118"/>
      <c r="P31" s="118"/>
      <c r="Q31" s="178"/>
    </row>
    <row r="32" spans="1:17" x14ac:dyDescent="0.25">
      <c r="A32" s="178"/>
      <c r="B32" s="178"/>
      <c r="C32" s="183"/>
      <c r="D32" s="185"/>
      <c r="E32" s="183"/>
      <c r="F32" s="179"/>
      <c r="G32" s="178"/>
      <c r="H32" s="178"/>
      <c r="I32" s="178"/>
      <c r="J32" s="178"/>
      <c r="K32" s="119"/>
      <c r="L32" s="119"/>
      <c r="M32" s="119"/>
      <c r="N32" s="118"/>
      <c r="O32" s="118"/>
      <c r="P32" s="118"/>
      <c r="Q32" s="178"/>
    </row>
    <row r="33" spans="1:17" x14ac:dyDescent="0.25">
      <c r="A33" s="178"/>
      <c r="B33" s="178"/>
      <c r="C33" s="183"/>
      <c r="D33" s="185"/>
      <c r="E33" s="183"/>
      <c r="F33" s="179"/>
      <c r="G33" s="178"/>
      <c r="H33" s="178"/>
      <c r="I33" s="178"/>
      <c r="J33" s="178"/>
      <c r="K33" s="119"/>
      <c r="L33" s="119"/>
      <c r="M33" s="119"/>
      <c r="N33" s="118"/>
      <c r="O33" s="118"/>
      <c r="P33" s="118"/>
      <c r="Q33" s="178"/>
    </row>
    <row r="34" spans="1:17" x14ac:dyDescent="0.25">
      <c r="A34" s="178"/>
      <c r="B34" s="178"/>
      <c r="C34" s="183"/>
      <c r="D34" s="185"/>
      <c r="E34" s="183"/>
      <c r="F34" s="179"/>
      <c r="G34" s="178"/>
      <c r="H34" s="178"/>
      <c r="I34" s="178"/>
      <c r="J34" s="178"/>
      <c r="K34" s="119"/>
      <c r="L34" s="119"/>
      <c r="M34" s="119"/>
      <c r="N34" s="118"/>
      <c r="O34" s="118"/>
      <c r="P34" s="118"/>
      <c r="Q34" s="178"/>
    </row>
    <row r="35" spans="1:17" x14ac:dyDescent="0.25">
      <c r="A35" s="178"/>
      <c r="B35" s="178"/>
      <c r="C35" s="183"/>
      <c r="D35" s="185"/>
      <c r="E35" s="183"/>
      <c r="F35" s="179"/>
      <c r="G35" s="178"/>
      <c r="H35" s="178"/>
      <c r="I35" s="178"/>
      <c r="J35" s="178"/>
      <c r="K35" s="119"/>
      <c r="L35" s="119"/>
      <c r="M35" s="119"/>
      <c r="N35" s="118"/>
      <c r="O35" s="118"/>
      <c r="P35" s="118"/>
      <c r="Q35" s="178"/>
    </row>
    <row r="36" spans="1:17" x14ac:dyDescent="0.25">
      <c r="A36" s="178"/>
      <c r="B36" s="178"/>
      <c r="C36" s="183"/>
      <c r="D36" s="185"/>
      <c r="E36" s="183"/>
      <c r="F36" s="179"/>
      <c r="G36" s="178"/>
      <c r="H36" s="178"/>
      <c r="I36" s="178"/>
      <c r="J36" s="178"/>
      <c r="K36" s="119"/>
      <c r="L36" s="119"/>
      <c r="M36" s="119"/>
      <c r="N36" s="118"/>
      <c r="O36" s="118"/>
      <c r="P36" s="118"/>
      <c r="Q36" s="178"/>
    </row>
    <row r="37" spans="1:17" x14ac:dyDescent="0.25">
      <c r="A37" s="178"/>
      <c r="B37" s="178"/>
      <c r="C37" s="183"/>
      <c r="D37" s="185"/>
      <c r="E37" s="183"/>
      <c r="F37" s="179"/>
      <c r="G37" s="178"/>
      <c r="H37" s="178"/>
      <c r="I37" s="178"/>
      <c r="J37" s="178"/>
      <c r="K37" s="119"/>
      <c r="L37" s="119"/>
      <c r="M37" s="119"/>
      <c r="N37" s="118"/>
      <c r="O37" s="118"/>
      <c r="P37" s="118"/>
      <c r="Q37" s="178"/>
    </row>
    <row r="38" spans="1:17" x14ac:dyDescent="0.25">
      <c r="A38" s="120" t="s">
        <v>317</v>
      </c>
      <c r="B38" s="120"/>
      <c r="C38" s="120"/>
      <c r="D38" s="120"/>
      <c r="E38" s="120"/>
      <c r="F38" s="121"/>
      <c r="G38" s="120"/>
      <c r="H38" s="120"/>
      <c r="I38" s="120"/>
      <c r="J38" s="120"/>
      <c r="K38" s="122"/>
      <c r="L38" s="122"/>
      <c r="M38" s="122"/>
      <c r="N38" s="123">
        <f>SUM(N6:N37)</f>
        <v>79329.231135130758</v>
      </c>
      <c r="O38" s="123">
        <f t="shared" ref="O38:P38" si="0">SUM(O6:O37)</f>
        <v>0</v>
      </c>
      <c r="P38" s="123">
        <f t="shared" si="0"/>
        <v>0</v>
      </c>
      <c r="Q38" s="120"/>
    </row>
    <row r="39" spans="1:17" x14ac:dyDescent="0.25">
      <c r="N39" s="124"/>
    </row>
    <row r="40" spans="1:17" x14ac:dyDescent="0.25">
      <c r="N40" s="125"/>
    </row>
  </sheetData>
  <autoFilter ref="A5:Q5"/>
  <mergeCells count="14">
    <mergeCell ref="Q3:Q4"/>
    <mergeCell ref="A2:Q2"/>
    <mergeCell ref="A3:A4"/>
    <mergeCell ref="B3:B4"/>
    <mergeCell ref="F3:F4"/>
    <mergeCell ref="G3:H3"/>
    <mergeCell ref="I3:J3"/>
    <mergeCell ref="K3:L3"/>
    <mergeCell ref="M3:M4"/>
    <mergeCell ref="N3:N4"/>
    <mergeCell ref="O3:P3"/>
    <mergeCell ref="C3:C4"/>
    <mergeCell ref="E3:E4"/>
    <mergeCell ref="D3:D4"/>
  </mergeCells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9"/>
  <sheetViews>
    <sheetView zoomScale="70" zoomScaleNormal="70" workbookViewId="0">
      <pane xSplit="2" ySplit="5" topLeftCell="C6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8.42578125" style="116" customWidth="1"/>
    <col min="6" max="6" width="84.14062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1839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78" t="s">
        <v>494</v>
      </c>
      <c r="H4" s="178" t="s">
        <v>495</v>
      </c>
      <c r="I4" s="178" t="s">
        <v>494</v>
      </c>
      <c r="J4" s="178" t="s">
        <v>495</v>
      </c>
      <c r="K4" s="178">
        <v>2020</v>
      </c>
      <c r="L4" s="178">
        <v>2021</v>
      </c>
      <c r="M4" s="414"/>
      <c r="N4" s="414"/>
      <c r="O4" s="178">
        <v>2020</v>
      </c>
      <c r="P4" s="17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x14ac:dyDescent="0.25">
      <c r="A6" s="178">
        <v>1</v>
      </c>
      <c r="B6" s="207" t="s">
        <v>1512</v>
      </c>
      <c r="C6" s="207">
        <v>9</v>
      </c>
      <c r="D6" s="209" t="s">
        <v>1201</v>
      </c>
      <c r="E6" s="183" t="s">
        <v>1359</v>
      </c>
      <c r="F6" s="179" t="s">
        <v>1840</v>
      </c>
      <c r="G6" s="207" t="s">
        <v>1827</v>
      </c>
      <c r="H6" s="207" t="s">
        <v>1827</v>
      </c>
      <c r="I6" s="178"/>
      <c r="J6" s="178"/>
      <c r="K6" s="119"/>
      <c r="L6" s="119"/>
      <c r="M6" s="119"/>
      <c r="N6" s="118">
        <v>7731.08</v>
      </c>
      <c r="O6" s="118"/>
      <c r="P6" s="118"/>
      <c r="Q6" s="178"/>
    </row>
    <row r="7" spans="1:20" x14ac:dyDescent="0.25">
      <c r="A7" s="178"/>
      <c r="B7" s="178"/>
      <c r="C7" s="183"/>
      <c r="D7" s="185"/>
      <c r="E7" s="183"/>
      <c r="F7" s="179"/>
      <c r="G7" s="178"/>
      <c r="H7" s="178"/>
      <c r="I7" s="178"/>
      <c r="J7" s="178"/>
      <c r="K7" s="119"/>
      <c r="L7" s="119"/>
      <c r="M7" s="119"/>
      <c r="N7" s="118"/>
      <c r="O7" s="118"/>
      <c r="P7" s="118"/>
      <c r="Q7" s="178"/>
    </row>
    <row r="8" spans="1:20" x14ac:dyDescent="0.25">
      <c r="A8" s="178"/>
      <c r="B8" s="178"/>
      <c r="C8" s="183"/>
      <c r="D8" s="185"/>
      <c r="E8" s="183"/>
      <c r="F8" s="179"/>
      <c r="G8" s="178"/>
      <c r="H8" s="178"/>
      <c r="I8" s="178"/>
      <c r="J8" s="178"/>
      <c r="K8" s="119"/>
      <c r="L8" s="119"/>
      <c r="M8" s="119"/>
      <c r="N8" s="118"/>
      <c r="O8" s="118"/>
      <c r="P8" s="118"/>
      <c r="Q8" s="178"/>
    </row>
    <row r="9" spans="1:20" x14ac:dyDescent="0.25">
      <c r="A9" s="178"/>
      <c r="B9" s="178"/>
      <c r="C9" s="183"/>
      <c r="D9" s="185"/>
      <c r="E9" s="183"/>
      <c r="F9" s="179"/>
      <c r="G9" s="178"/>
      <c r="H9" s="178"/>
      <c r="I9" s="178"/>
      <c r="J9" s="178"/>
      <c r="K9" s="119"/>
      <c r="L9" s="119"/>
      <c r="M9" s="119"/>
      <c r="N9" s="118"/>
      <c r="O9" s="118"/>
      <c r="P9" s="118"/>
      <c r="Q9" s="178"/>
    </row>
    <row r="10" spans="1:20" x14ac:dyDescent="0.25">
      <c r="A10" s="178"/>
      <c r="B10" s="178"/>
      <c r="C10" s="183"/>
      <c r="D10" s="185"/>
      <c r="E10" s="183"/>
      <c r="F10" s="179"/>
      <c r="G10" s="178"/>
      <c r="H10" s="178"/>
      <c r="I10" s="178"/>
      <c r="J10" s="178"/>
      <c r="K10" s="119"/>
      <c r="L10" s="119"/>
      <c r="M10" s="119"/>
      <c r="N10" s="118"/>
      <c r="O10" s="118"/>
      <c r="P10" s="118"/>
      <c r="Q10" s="178"/>
    </row>
    <row r="11" spans="1:20" x14ac:dyDescent="0.25">
      <c r="A11" s="178"/>
      <c r="B11" s="178"/>
      <c r="C11" s="183"/>
      <c r="D11" s="185"/>
      <c r="E11" s="183"/>
      <c r="F11" s="179"/>
      <c r="G11" s="178"/>
      <c r="H11" s="178"/>
      <c r="I11" s="178"/>
      <c r="J11" s="178"/>
      <c r="K11" s="119"/>
      <c r="L11" s="119"/>
      <c r="M11" s="119"/>
      <c r="N11" s="118"/>
      <c r="O11" s="118"/>
      <c r="P11" s="118"/>
      <c r="Q11" s="178"/>
    </row>
    <row r="12" spans="1:20" x14ac:dyDescent="0.25">
      <c r="A12" s="178"/>
      <c r="B12" s="178"/>
      <c r="C12" s="183"/>
      <c r="D12" s="185"/>
      <c r="E12" s="183"/>
      <c r="F12" s="179"/>
      <c r="G12" s="178"/>
      <c r="H12" s="178"/>
      <c r="I12" s="178"/>
      <c r="J12" s="178"/>
      <c r="K12" s="119"/>
      <c r="L12" s="119"/>
      <c r="M12" s="119"/>
      <c r="N12" s="118"/>
      <c r="O12" s="118"/>
      <c r="P12" s="118"/>
      <c r="Q12" s="178"/>
    </row>
    <row r="13" spans="1:20" x14ac:dyDescent="0.25">
      <c r="A13" s="178"/>
      <c r="B13" s="178"/>
      <c r="C13" s="183"/>
      <c r="D13" s="185"/>
      <c r="E13" s="183"/>
      <c r="F13" s="179"/>
      <c r="G13" s="178"/>
      <c r="H13" s="178"/>
      <c r="I13" s="178"/>
      <c r="J13" s="178"/>
      <c r="K13" s="119"/>
      <c r="L13" s="119"/>
      <c r="M13" s="119"/>
      <c r="N13" s="118"/>
      <c r="O13" s="118"/>
      <c r="P13" s="118"/>
      <c r="Q13" s="178"/>
    </row>
    <row r="14" spans="1:20" x14ac:dyDescent="0.25">
      <c r="A14" s="178"/>
      <c r="B14" s="178"/>
      <c r="C14" s="183"/>
      <c r="D14" s="185"/>
      <c r="E14" s="183"/>
      <c r="F14" s="179"/>
      <c r="G14" s="178"/>
      <c r="H14" s="178"/>
      <c r="I14" s="178"/>
      <c r="J14" s="178"/>
      <c r="K14" s="119"/>
      <c r="L14" s="119"/>
      <c r="M14" s="119"/>
      <c r="N14" s="118"/>
      <c r="O14" s="118"/>
      <c r="P14" s="118"/>
      <c r="Q14" s="178"/>
    </row>
    <row r="15" spans="1:20" x14ac:dyDescent="0.25">
      <c r="A15" s="178"/>
      <c r="B15" s="178"/>
      <c r="C15" s="183"/>
      <c r="D15" s="185"/>
      <c r="E15" s="183"/>
      <c r="F15" s="179"/>
      <c r="G15" s="178"/>
      <c r="H15" s="178"/>
      <c r="I15" s="178"/>
      <c r="J15" s="178"/>
      <c r="K15" s="119"/>
      <c r="L15" s="119"/>
      <c r="M15" s="119"/>
      <c r="N15" s="118"/>
      <c r="O15" s="118"/>
      <c r="P15" s="118"/>
      <c r="Q15" s="178"/>
    </row>
    <row r="16" spans="1:20" x14ac:dyDescent="0.25">
      <c r="A16" s="178"/>
      <c r="B16" s="178"/>
      <c r="C16" s="183"/>
      <c r="D16" s="185"/>
      <c r="E16" s="183"/>
      <c r="F16" s="179"/>
      <c r="G16" s="178"/>
      <c r="H16" s="178"/>
      <c r="I16" s="178"/>
      <c r="J16" s="178"/>
      <c r="K16" s="119"/>
      <c r="L16" s="119"/>
      <c r="M16" s="119"/>
      <c r="N16" s="118"/>
      <c r="O16" s="118"/>
      <c r="P16" s="118"/>
      <c r="Q16" s="178"/>
    </row>
    <row r="17" spans="1:17" x14ac:dyDescent="0.25">
      <c r="A17" s="178"/>
      <c r="B17" s="178"/>
      <c r="C17" s="183"/>
      <c r="D17" s="185"/>
      <c r="E17" s="183"/>
      <c r="F17" s="179"/>
      <c r="G17" s="178"/>
      <c r="H17" s="178"/>
      <c r="I17" s="178"/>
      <c r="J17" s="178"/>
      <c r="K17" s="119"/>
      <c r="L17" s="119"/>
      <c r="M17" s="119"/>
      <c r="N17" s="118"/>
      <c r="O17" s="118"/>
      <c r="P17" s="118"/>
      <c r="Q17" s="178"/>
    </row>
    <row r="18" spans="1:17" x14ac:dyDescent="0.25">
      <c r="A18" s="178"/>
      <c r="B18" s="178"/>
      <c r="C18" s="183"/>
      <c r="D18" s="185"/>
      <c r="E18" s="183"/>
      <c r="F18" s="179"/>
      <c r="G18" s="178"/>
      <c r="H18" s="178"/>
      <c r="I18" s="178"/>
      <c r="J18" s="178"/>
      <c r="K18" s="119"/>
      <c r="L18" s="119"/>
      <c r="M18" s="119"/>
      <c r="N18" s="118"/>
      <c r="O18" s="118"/>
      <c r="P18" s="118"/>
      <c r="Q18" s="178"/>
    </row>
    <row r="19" spans="1:17" x14ac:dyDescent="0.25">
      <c r="A19" s="178"/>
      <c r="B19" s="178"/>
      <c r="C19" s="183"/>
      <c r="D19" s="185"/>
      <c r="E19" s="183"/>
      <c r="F19" s="179"/>
      <c r="G19" s="178"/>
      <c r="H19" s="178"/>
      <c r="I19" s="178"/>
      <c r="J19" s="178"/>
      <c r="K19" s="119"/>
      <c r="L19" s="119"/>
      <c r="M19" s="119"/>
      <c r="N19" s="118"/>
      <c r="O19" s="118"/>
      <c r="P19" s="118"/>
      <c r="Q19" s="178"/>
    </row>
    <row r="20" spans="1:17" x14ac:dyDescent="0.25">
      <c r="A20" s="178"/>
      <c r="B20" s="178"/>
      <c r="C20" s="183"/>
      <c r="D20" s="185"/>
      <c r="E20" s="183"/>
      <c r="F20" s="179"/>
      <c r="G20" s="178"/>
      <c r="H20" s="178"/>
      <c r="I20" s="178"/>
      <c r="J20" s="178"/>
      <c r="K20" s="119"/>
      <c r="L20" s="119"/>
      <c r="M20" s="119"/>
      <c r="N20" s="118"/>
      <c r="O20" s="118"/>
      <c r="P20" s="118"/>
      <c r="Q20" s="178"/>
    </row>
    <row r="21" spans="1:17" x14ac:dyDescent="0.25">
      <c r="A21" s="178"/>
      <c r="B21" s="178"/>
      <c r="C21" s="183"/>
      <c r="D21" s="185"/>
      <c r="E21" s="183"/>
      <c r="F21" s="179"/>
      <c r="G21" s="178"/>
      <c r="H21" s="178"/>
      <c r="I21" s="178"/>
      <c r="J21" s="178"/>
      <c r="K21" s="119"/>
      <c r="L21" s="119"/>
      <c r="M21" s="119"/>
      <c r="N21" s="118"/>
      <c r="O21" s="118"/>
      <c r="P21" s="118"/>
      <c r="Q21" s="178"/>
    </row>
    <row r="22" spans="1:17" x14ac:dyDescent="0.25">
      <c r="A22" s="178"/>
      <c r="B22" s="178"/>
      <c r="C22" s="183"/>
      <c r="D22" s="185"/>
      <c r="E22" s="183"/>
      <c r="F22" s="179"/>
      <c r="G22" s="178"/>
      <c r="H22" s="178"/>
      <c r="I22" s="178"/>
      <c r="J22" s="178"/>
      <c r="K22" s="119"/>
      <c r="L22" s="119"/>
      <c r="M22" s="119"/>
      <c r="N22" s="118"/>
      <c r="O22" s="118"/>
      <c r="P22" s="118"/>
      <c r="Q22" s="178"/>
    </row>
    <row r="23" spans="1:17" x14ac:dyDescent="0.25">
      <c r="A23" s="178"/>
      <c r="B23" s="178"/>
      <c r="C23" s="183"/>
      <c r="D23" s="185"/>
      <c r="E23" s="183"/>
      <c r="F23" s="179"/>
      <c r="G23" s="178"/>
      <c r="H23" s="178"/>
      <c r="I23" s="178"/>
      <c r="J23" s="178"/>
      <c r="K23" s="119"/>
      <c r="L23" s="119"/>
      <c r="M23" s="119"/>
      <c r="N23" s="118"/>
      <c r="O23" s="118"/>
      <c r="P23" s="118"/>
      <c r="Q23" s="178"/>
    </row>
    <row r="24" spans="1:17" x14ac:dyDescent="0.25">
      <c r="A24" s="178"/>
      <c r="B24" s="178"/>
      <c r="C24" s="183"/>
      <c r="D24" s="185"/>
      <c r="E24" s="183"/>
      <c r="F24" s="179"/>
      <c r="G24" s="178"/>
      <c r="H24" s="178"/>
      <c r="I24" s="178"/>
      <c r="J24" s="178"/>
      <c r="K24" s="119"/>
      <c r="L24" s="119"/>
      <c r="M24" s="119"/>
      <c r="N24" s="118"/>
      <c r="O24" s="118"/>
      <c r="P24" s="118"/>
      <c r="Q24" s="178"/>
    </row>
    <row r="25" spans="1:17" x14ac:dyDescent="0.25">
      <c r="A25" s="178"/>
      <c r="B25" s="178"/>
      <c r="C25" s="183"/>
      <c r="D25" s="185"/>
      <c r="E25" s="183"/>
      <c r="F25" s="179"/>
      <c r="G25" s="178"/>
      <c r="H25" s="178"/>
      <c r="I25" s="178"/>
      <c r="J25" s="178"/>
      <c r="K25" s="119"/>
      <c r="L25" s="119"/>
      <c r="M25" s="119"/>
      <c r="N25" s="118"/>
      <c r="O25" s="118"/>
      <c r="P25" s="118"/>
      <c r="Q25" s="178"/>
    </row>
    <row r="26" spans="1:17" x14ac:dyDescent="0.25">
      <c r="A26" s="178"/>
      <c r="B26" s="178"/>
      <c r="C26" s="183"/>
      <c r="D26" s="185"/>
      <c r="E26" s="183"/>
      <c r="F26" s="179"/>
      <c r="G26" s="178"/>
      <c r="H26" s="178"/>
      <c r="I26" s="178"/>
      <c r="J26" s="178"/>
      <c r="K26" s="119"/>
      <c r="L26" s="119"/>
      <c r="M26" s="119"/>
      <c r="N26" s="118"/>
      <c r="O26" s="118"/>
      <c r="P26" s="118"/>
      <c r="Q26" s="178"/>
    </row>
    <row r="27" spans="1:17" x14ac:dyDescent="0.25">
      <c r="A27" s="178"/>
      <c r="B27" s="178"/>
      <c r="C27" s="183"/>
      <c r="D27" s="185"/>
      <c r="E27" s="183"/>
      <c r="F27" s="179"/>
      <c r="G27" s="178"/>
      <c r="H27" s="178"/>
      <c r="I27" s="178"/>
      <c r="J27" s="178"/>
      <c r="K27" s="119"/>
      <c r="L27" s="119"/>
      <c r="M27" s="119"/>
      <c r="N27" s="118"/>
      <c r="O27" s="118"/>
      <c r="P27" s="118"/>
      <c r="Q27" s="178"/>
    </row>
    <row r="28" spans="1:17" x14ac:dyDescent="0.25">
      <c r="A28" s="178"/>
      <c r="B28" s="178"/>
      <c r="C28" s="183"/>
      <c r="D28" s="185"/>
      <c r="E28" s="183"/>
      <c r="F28" s="179"/>
      <c r="G28" s="178"/>
      <c r="H28" s="178"/>
      <c r="I28" s="178"/>
      <c r="J28" s="178"/>
      <c r="K28" s="119"/>
      <c r="L28" s="119"/>
      <c r="M28" s="119"/>
      <c r="N28" s="118"/>
      <c r="O28" s="118"/>
      <c r="P28" s="118"/>
      <c r="Q28" s="178"/>
    </row>
    <row r="29" spans="1:17" x14ac:dyDescent="0.25">
      <c r="A29" s="178"/>
      <c r="B29" s="178"/>
      <c r="C29" s="183"/>
      <c r="D29" s="185"/>
      <c r="E29" s="183"/>
      <c r="F29" s="179"/>
      <c r="G29" s="178"/>
      <c r="H29" s="178"/>
      <c r="I29" s="178"/>
      <c r="J29" s="178"/>
      <c r="K29" s="119"/>
      <c r="L29" s="119"/>
      <c r="M29" s="119"/>
      <c r="N29" s="118"/>
      <c r="O29" s="118"/>
      <c r="P29" s="118"/>
      <c r="Q29" s="178"/>
    </row>
    <row r="30" spans="1:17" x14ac:dyDescent="0.25">
      <c r="A30" s="178"/>
      <c r="B30" s="178"/>
      <c r="C30" s="183"/>
      <c r="D30" s="185"/>
      <c r="E30" s="183"/>
      <c r="F30" s="179"/>
      <c r="G30" s="178"/>
      <c r="H30" s="178"/>
      <c r="I30" s="178"/>
      <c r="J30" s="178"/>
      <c r="K30" s="119"/>
      <c r="L30" s="119"/>
      <c r="M30" s="119"/>
      <c r="N30" s="118"/>
      <c r="O30" s="118"/>
      <c r="P30" s="118"/>
      <c r="Q30" s="178"/>
    </row>
    <row r="31" spans="1:17" x14ac:dyDescent="0.25">
      <c r="A31" s="178"/>
      <c r="B31" s="178"/>
      <c r="C31" s="183"/>
      <c r="D31" s="185"/>
      <c r="E31" s="183"/>
      <c r="F31" s="179"/>
      <c r="G31" s="178"/>
      <c r="H31" s="178"/>
      <c r="I31" s="178"/>
      <c r="J31" s="178"/>
      <c r="K31" s="119"/>
      <c r="L31" s="119"/>
      <c r="M31" s="119"/>
      <c r="N31" s="118"/>
      <c r="O31" s="118"/>
      <c r="P31" s="118"/>
      <c r="Q31" s="178"/>
    </row>
    <row r="32" spans="1:17" x14ac:dyDescent="0.25">
      <c r="A32" s="178"/>
      <c r="B32" s="178"/>
      <c r="C32" s="183"/>
      <c r="D32" s="185"/>
      <c r="E32" s="183"/>
      <c r="F32" s="179"/>
      <c r="G32" s="178"/>
      <c r="H32" s="178"/>
      <c r="I32" s="178"/>
      <c r="J32" s="178"/>
      <c r="K32" s="119"/>
      <c r="L32" s="119"/>
      <c r="M32" s="119"/>
      <c r="N32" s="118"/>
      <c r="O32" s="118"/>
      <c r="P32" s="118"/>
      <c r="Q32" s="178"/>
    </row>
    <row r="33" spans="1:17" x14ac:dyDescent="0.25">
      <c r="A33" s="178"/>
      <c r="B33" s="178"/>
      <c r="C33" s="183"/>
      <c r="D33" s="185"/>
      <c r="E33" s="183"/>
      <c r="F33" s="179"/>
      <c r="G33" s="178"/>
      <c r="H33" s="178"/>
      <c r="I33" s="178"/>
      <c r="J33" s="178"/>
      <c r="K33" s="119"/>
      <c r="L33" s="119"/>
      <c r="M33" s="119"/>
      <c r="N33" s="118"/>
      <c r="O33" s="118"/>
      <c r="P33" s="118"/>
      <c r="Q33" s="178"/>
    </row>
    <row r="34" spans="1:17" x14ac:dyDescent="0.25">
      <c r="A34" s="178"/>
      <c r="B34" s="178"/>
      <c r="C34" s="183"/>
      <c r="D34" s="185"/>
      <c r="E34" s="183"/>
      <c r="F34" s="179"/>
      <c r="G34" s="178"/>
      <c r="H34" s="178"/>
      <c r="I34" s="178"/>
      <c r="J34" s="178"/>
      <c r="K34" s="119"/>
      <c r="L34" s="119"/>
      <c r="M34" s="119"/>
      <c r="N34" s="118"/>
      <c r="O34" s="118"/>
      <c r="P34" s="118"/>
      <c r="Q34" s="178"/>
    </row>
    <row r="35" spans="1:17" x14ac:dyDescent="0.25">
      <c r="A35" s="178"/>
      <c r="B35" s="178"/>
      <c r="C35" s="183"/>
      <c r="D35" s="185"/>
      <c r="E35" s="183"/>
      <c r="F35" s="179"/>
      <c r="G35" s="178"/>
      <c r="H35" s="178"/>
      <c r="I35" s="178"/>
      <c r="J35" s="178"/>
      <c r="K35" s="119"/>
      <c r="L35" s="119"/>
      <c r="M35" s="119"/>
      <c r="N35" s="118"/>
      <c r="O35" s="118"/>
      <c r="P35" s="118"/>
      <c r="Q35" s="178"/>
    </row>
    <row r="36" spans="1:17" x14ac:dyDescent="0.25">
      <c r="A36" s="178"/>
      <c r="B36" s="178"/>
      <c r="C36" s="183"/>
      <c r="D36" s="185"/>
      <c r="E36" s="183"/>
      <c r="F36" s="179"/>
      <c r="G36" s="178"/>
      <c r="H36" s="178"/>
      <c r="I36" s="178"/>
      <c r="J36" s="178"/>
      <c r="K36" s="119"/>
      <c r="L36" s="119"/>
      <c r="M36" s="119"/>
      <c r="N36" s="118"/>
      <c r="O36" s="118"/>
      <c r="P36" s="118"/>
      <c r="Q36" s="178"/>
    </row>
    <row r="37" spans="1:17" x14ac:dyDescent="0.25">
      <c r="A37" s="120" t="s">
        <v>317</v>
      </c>
      <c r="B37" s="120"/>
      <c r="C37" s="120"/>
      <c r="D37" s="120"/>
      <c r="E37" s="120"/>
      <c r="F37" s="121"/>
      <c r="G37" s="120"/>
      <c r="H37" s="120"/>
      <c r="I37" s="120"/>
      <c r="J37" s="120"/>
      <c r="K37" s="122"/>
      <c r="L37" s="122"/>
      <c r="M37" s="122"/>
      <c r="N37" s="123">
        <f>SUM(N5:N36)</f>
        <v>7745.08</v>
      </c>
      <c r="O37" s="123">
        <f t="shared" ref="O37:P37" si="0">SUM(O5:O36)</f>
        <v>15</v>
      </c>
      <c r="P37" s="123">
        <f t="shared" si="0"/>
        <v>16</v>
      </c>
      <c r="Q37" s="120"/>
    </row>
    <row r="38" spans="1:17" x14ac:dyDescent="0.25">
      <c r="N38" s="124"/>
    </row>
    <row r="39" spans="1:17" x14ac:dyDescent="0.25">
      <c r="N39" s="125"/>
    </row>
  </sheetData>
  <autoFilter ref="A5:Q5"/>
  <mergeCells count="14">
    <mergeCell ref="Q3:Q4"/>
    <mergeCell ref="A2:Q2"/>
    <mergeCell ref="A3:A4"/>
    <mergeCell ref="B3:B4"/>
    <mergeCell ref="F3:F4"/>
    <mergeCell ref="G3:H3"/>
    <mergeCell ref="I3:J3"/>
    <mergeCell ref="K3:L3"/>
    <mergeCell ref="M3:M4"/>
    <mergeCell ref="N3:N4"/>
    <mergeCell ref="O3:P3"/>
    <mergeCell ref="C3:C4"/>
    <mergeCell ref="E3:E4"/>
    <mergeCell ref="D3:D4"/>
  </mergeCells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2"/>
  <sheetViews>
    <sheetView zoomScale="70" zoomScaleNormal="70" workbookViewId="0">
      <pane xSplit="2" ySplit="5" topLeftCell="C6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ColWidth="8.85546875" defaultRowHeight="15" x14ac:dyDescent="0.25"/>
  <cols>
    <col min="1" max="1" width="7" style="116" customWidth="1"/>
    <col min="2" max="4" width="13.85546875" style="116" customWidth="1"/>
    <col min="5" max="5" width="42.140625" style="116" customWidth="1"/>
    <col min="6" max="6" width="89.7109375" style="116" customWidth="1"/>
    <col min="7" max="7" width="11" style="116" customWidth="1"/>
    <col min="8" max="10" width="10.85546875" style="116" customWidth="1"/>
    <col min="11" max="12" width="8.85546875" style="116"/>
    <col min="13" max="14" width="13.7109375" style="116" customWidth="1"/>
    <col min="15" max="16" width="9.5703125" style="116" customWidth="1"/>
    <col min="17" max="17" width="45" style="116" customWidth="1"/>
    <col min="18" max="16384" width="8.85546875" style="116"/>
  </cols>
  <sheetData>
    <row r="1" spans="1:20" ht="15.75" x14ac:dyDescent="0.25">
      <c r="A1" s="184" t="s">
        <v>1842</v>
      </c>
    </row>
    <row r="2" spans="1:20" ht="70.150000000000006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20" ht="95.45" customHeight="1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  <c r="S3" s="12" t="s">
        <v>19</v>
      </c>
      <c r="T3" s="14" t="s">
        <v>445</v>
      </c>
    </row>
    <row r="4" spans="1:20" ht="95.45" customHeight="1" x14ac:dyDescent="0.25">
      <c r="A4" s="414"/>
      <c r="B4" s="414"/>
      <c r="C4" s="414"/>
      <c r="D4" s="414"/>
      <c r="E4" s="414"/>
      <c r="F4" s="414"/>
      <c r="G4" s="178" t="s">
        <v>494</v>
      </c>
      <c r="H4" s="178" t="s">
        <v>495</v>
      </c>
      <c r="I4" s="178" t="s">
        <v>494</v>
      </c>
      <c r="J4" s="178" t="s">
        <v>495</v>
      </c>
      <c r="K4" s="178">
        <v>2020</v>
      </c>
      <c r="L4" s="178">
        <v>2021</v>
      </c>
      <c r="M4" s="414"/>
      <c r="N4" s="414"/>
      <c r="O4" s="178">
        <v>2020</v>
      </c>
      <c r="P4" s="178">
        <v>2021</v>
      </c>
      <c r="Q4" s="414"/>
    </row>
    <row r="5" spans="1:20" x14ac:dyDescent="0.25">
      <c r="A5" s="187">
        <v>1</v>
      </c>
      <c r="B5" s="187">
        <v>2</v>
      </c>
      <c r="C5" s="187">
        <v>3</v>
      </c>
      <c r="D5" s="187">
        <v>4</v>
      </c>
      <c r="E5" s="187">
        <v>5</v>
      </c>
      <c r="F5" s="187">
        <v>6</v>
      </c>
      <c r="G5" s="187">
        <v>7</v>
      </c>
      <c r="H5" s="187">
        <v>8</v>
      </c>
      <c r="I5" s="187">
        <v>9</v>
      </c>
      <c r="J5" s="187">
        <v>10</v>
      </c>
      <c r="K5" s="187">
        <v>11</v>
      </c>
      <c r="L5" s="187">
        <v>12</v>
      </c>
      <c r="M5" s="187">
        <v>13</v>
      </c>
      <c r="N5" s="187">
        <v>14</v>
      </c>
      <c r="O5" s="187">
        <v>15</v>
      </c>
      <c r="P5" s="187">
        <v>16</v>
      </c>
      <c r="Q5" s="187">
        <v>17</v>
      </c>
    </row>
    <row r="6" spans="1:20" ht="25.5" x14ac:dyDescent="0.25">
      <c r="A6" s="178">
        <v>1</v>
      </c>
      <c r="B6" s="207" t="s">
        <v>1512</v>
      </c>
      <c r="C6" s="207">
        <v>9</v>
      </c>
      <c r="D6" s="209" t="s">
        <v>1201</v>
      </c>
      <c r="E6" s="183" t="s">
        <v>1826</v>
      </c>
      <c r="F6" s="179" t="s">
        <v>1841</v>
      </c>
      <c r="G6" s="207" t="s">
        <v>1827</v>
      </c>
      <c r="H6" s="207" t="s">
        <v>1827</v>
      </c>
      <c r="I6" s="178"/>
      <c r="J6" s="178"/>
      <c r="K6" s="119"/>
      <c r="L6" s="119"/>
      <c r="M6" s="119"/>
      <c r="N6" s="118">
        <v>1858.92</v>
      </c>
      <c r="O6" s="118"/>
      <c r="P6" s="118"/>
      <c r="Q6" s="178"/>
    </row>
    <row r="7" spans="1:20" x14ac:dyDescent="0.25">
      <c r="A7" s="178"/>
      <c r="B7" s="178"/>
      <c r="C7" s="183"/>
      <c r="D7" s="185"/>
      <c r="E7" s="183"/>
      <c r="F7" s="179"/>
      <c r="G7" s="178"/>
      <c r="H7" s="178"/>
      <c r="I7" s="178"/>
      <c r="J7" s="178"/>
      <c r="K7" s="119"/>
      <c r="L7" s="119"/>
      <c r="M7" s="119"/>
      <c r="N7" s="118"/>
      <c r="O7" s="118"/>
      <c r="P7" s="118"/>
      <c r="Q7" s="178"/>
    </row>
    <row r="8" spans="1:20" x14ac:dyDescent="0.25">
      <c r="A8" s="178"/>
      <c r="B8" s="178"/>
      <c r="C8" s="183"/>
      <c r="D8" s="185"/>
      <c r="E8" s="183"/>
      <c r="F8" s="179"/>
      <c r="G8" s="178"/>
      <c r="H8" s="178"/>
      <c r="I8" s="178"/>
      <c r="J8" s="178"/>
      <c r="K8" s="119"/>
      <c r="L8" s="119"/>
      <c r="M8" s="119"/>
      <c r="N8" s="118"/>
      <c r="O8" s="118"/>
      <c r="P8" s="118"/>
      <c r="Q8" s="178"/>
    </row>
    <row r="9" spans="1:20" x14ac:dyDescent="0.25">
      <c r="A9" s="178"/>
      <c r="B9" s="178"/>
      <c r="C9" s="183"/>
      <c r="D9" s="185"/>
      <c r="E9" s="183"/>
      <c r="F9" s="179"/>
      <c r="G9" s="178"/>
      <c r="H9" s="178"/>
      <c r="I9" s="178"/>
      <c r="J9" s="178"/>
      <c r="K9" s="119"/>
      <c r="L9" s="119"/>
      <c r="M9" s="119"/>
      <c r="N9" s="118"/>
      <c r="O9" s="118"/>
      <c r="P9" s="118"/>
      <c r="Q9" s="178"/>
    </row>
    <row r="10" spans="1:20" x14ac:dyDescent="0.25">
      <c r="A10" s="120" t="s">
        <v>317</v>
      </c>
      <c r="B10" s="120"/>
      <c r="C10" s="120"/>
      <c r="D10" s="120"/>
      <c r="E10" s="120"/>
      <c r="F10" s="121"/>
      <c r="G10" s="120"/>
      <c r="H10" s="120"/>
      <c r="I10" s="120"/>
      <c r="J10" s="120"/>
      <c r="K10" s="122"/>
      <c r="L10" s="122"/>
      <c r="M10" s="122"/>
      <c r="N10" s="123">
        <f>SUM(N5:N9)</f>
        <v>1872.92</v>
      </c>
      <c r="O10" s="123">
        <f>SUM(O5:O9)</f>
        <v>15</v>
      </c>
      <c r="P10" s="123">
        <f>SUM(P5:P9)</f>
        <v>16</v>
      </c>
      <c r="Q10" s="120"/>
    </row>
    <row r="11" spans="1:20" x14ac:dyDescent="0.25">
      <c r="N11" s="124"/>
    </row>
    <row r="12" spans="1:20" x14ac:dyDescent="0.25">
      <c r="N12" s="125"/>
    </row>
  </sheetData>
  <autoFilter ref="A5:Q5"/>
  <mergeCells count="14">
    <mergeCell ref="Q3:Q4"/>
    <mergeCell ref="A2:Q2"/>
    <mergeCell ref="A3:A4"/>
    <mergeCell ref="B3:B4"/>
    <mergeCell ref="F3:F4"/>
    <mergeCell ref="G3:H3"/>
    <mergeCell ref="I3:J3"/>
    <mergeCell ref="K3:L3"/>
    <mergeCell ref="M3:M4"/>
    <mergeCell ref="N3:N4"/>
    <mergeCell ref="O3:P3"/>
    <mergeCell ref="C3:C4"/>
    <mergeCell ref="E3:E4"/>
    <mergeCell ref="D3:D4"/>
  </mergeCells>
  <hyperlinks>
    <hyperlink ref="T3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0"/>
  <sheetViews>
    <sheetView zoomScale="70" zoomScaleNormal="70" workbookViewId="0">
      <selection activeCell="E3" sqref="E3:E4"/>
    </sheetView>
  </sheetViews>
  <sheetFormatPr defaultRowHeight="15" x14ac:dyDescent="0.25"/>
  <cols>
    <col min="1" max="1" width="7" customWidth="1"/>
    <col min="2" max="4" width="13.85546875" customWidth="1"/>
    <col min="5" max="5" width="42.140625" customWidth="1"/>
    <col min="6" max="6" width="89.7109375" customWidth="1"/>
    <col min="7" max="7" width="11" customWidth="1"/>
    <col min="8" max="10" width="10.85546875" customWidth="1"/>
    <col min="13" max="14" width="13.7109375" customWidth="1"/>
    <col min="15" max="16" width="9.5703125" customWidth="1"/>
    <col min="17" max="17" width="45" customWidth="1"/>
  </cols>
  <sheetData>
    <row r="1" spans="1:17" ht="15.75" x14ac:dyDescent="0.25">
      <c r="A1" s="184" t="s">
        <v>1843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7" ht="63" customHeight="1" x14ac:dyDescent="0.25">
      <c r="A2" s="412" t="s">
        <v>500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1:17" x14ac:dyDescent="0.25">
      <c r="A3" s="413" t="s">
        <v>156</v>
      </c>
      <c r="B3" s="413" t="s">
        <v>496</v>
      </c>
      <c r="C3" s="413" t="s">
        <v>658</v>
      </c>
      <c r="D3" s="413" t="s">
        <v>661</v>
      </c>
      <c r="E3" s="413" t="s">
        <v>659</v>
      </c>
      <c r="F3" s="413" t="s">
        <v>490</v>
      </c>
      <c r="G3" s="411" t="s">
        <v>492</v>
      </c>
      <c r="H3" s="411"/>
      <c r="I3" s="411" t="s">
        <v>498</v>
      </c>
      <c r="J3" s="411"/>
      <c r="K3" s="415" t="s">
        <v>489</v>
      </c>
      <c r="L3" s="416"/>
      <c r="M3" s="413" t="s">
        <v>488</v>
      </c>
      <c r="N3" s="413" t="s">
        <v>663</v>
      </c>
      <c r="O3" s="411" t="s">
        <v>491</v>
      </c>
      <c r="P3" s="411"/>
      <c r="Q3" s="413" t="s">
        <v>497</v>
      </c>
    </row>
    <row r="4" spans="1:17" x14ac:dyDescent="0.25">
      <c r="A4" s="414"/>
      <c r="B4" s="414"/>
      <c r="C4" s="414"/>
      <c r="D4" s="414"/>
      <c r="E4" s="414"/>
      <c r="F4" s="414"/>
      <c r="G4" s="204" t="s">
        <v>494</v>
      </c>
      <c r="H4" s="204" t="s">
        <v>495</v>
      </c>
      <c r="I4" s="204" t="s">
        <v>494</v>
      </c>
      <c r="J4" s="204" t="s">
        <v>495</v>
      </c>
      <c r="K4" s="204">
        <v>2020</v>
      </c>
      <c r="L4" s="204">
        <v>2021</v>
      </c>
      <c r="M4" s="414"/>
      <c r="N4" s="414"/>
      <c r="O4" s="204">
        <v>2020</v>
      </c>
      <c r="P4" s="204">
        <v>2021</v>
      </c>
      <c r="Q4" s="414"/>
    </row>
    <row r="5" spans="1:17" x14ac:dyDescent="0.25">
      <c r="A5" s="206">
        <v>1</v>
      </c>
      <c r="B5" s="206">
        <v>2</v>
      </c>
      <c r="C5" s="206">
        <v>3</v>
      </c>
      <c r="D5" s="206">
        <v>4</v>
      </c>
      <c r="E5" s="206">
        <v>5</v>
      </c>
      <c r="F5" s="206">
        <v>6</v>
      </c>
      <c r="G5" s="206">
        <v>7</v>
      </c>
      <c r="H5" s="206">
        <v>8</v>
      </c>
      <c r="I5" s="206">
        <v>9</v>
      </c>
      <c r="J5" s="206">
        <v>10</v>
      </c>
      <c r="K5" s="206">
        <v>11</v>
      </c>
      <c r="L5" s="206">
        <v>12</v>
      </c>
      <c r="M5" s="206">
        <v>13</v>
      </c>
      <c r="N5" s="206">
        <v>14</v>
      </c>
      <c r="O5" s="206">
        <v>15</v>
      </c>
      <c r="P5" s="206">
        <v>16</v>
      </c>
      <c r="Q5" s="206">
        <v>17</v>
      </c>
    </row>
    <row r="6" spans="1:17" x14ac:dyDescent="0.25">
      <c r="A6" s="204">
        <v>1</v>
      </c>
      <c r="B6" s="207" t="s">
        <v>1512</v>
      </c>
      <c r="C6" s="207">
        <v>9</v>
      </c>
      <c r="D6" s="209" t="s">
        <v>1201</v>
      </c>
      <c r="E6" s="207" t="s">
        <v>1826</v>
      </c>
      <c r="F6" s="205" t="s">
        <v>1844</v>
      </c>
      <c r="G6" s="207" t="s">
        <v>1827</v>
      </c>
      <c r="H6" s="207" t="s">
        <v>1827</v>
      </c>
      <c r="I6" s="204"/>
      <c r="J6" s="204"/>
      <c r="K6" s="119"/>
      <c r="L6" s="119"/>
      <c r="M6" s="119"/>
      <c r="N6" s="118">
        <v>1379.42</v>
      </c>
      <c r="O6" s="118"/>
      <c r="P6" s="118"/>
      <c r="Q6" s="204"/>
    </row>
    <row r="7" spans="1:17" x14ac:dyDescent="0.25">
      <c r="A7" s="204"/>
      <c r="B7" s="204"/>
      <c r="C7" s="204"/>
      <c r="D7" s="204"/>
      <c r="E7" s="204"/>
      <c r="F7" s="205"/>
      <c r="G7" s="204"/>
      <c r="H7" s="204"/>
      <c r="I7" s="204"/>
      <c r="J7" s="204"/>
      <c r="K7" s="119"/>
      <c r="L7" s="119"/>
      <c r="M7" s="119"/>
      <c r="N7" s="118"/>
      <c r="O7" s="118"/>
      <c r="P7" s="118"/>
      <c r="Q7" s="204"/>
    </row>
    <row r="8" spans="1:17" x14ac:dyDescent="0.25">
      <c r="A8" s="204"/>
      <c r="B8" s="204"/>
      <c r="C8" s="204"/>
      <c r="D8" s="204"/>
      <c r="E8" s="204"/>
      <c r="F8" s="205"/>
      <c r="G8" s="204"/>
      <c r="H8" s="204"/>
      <c r="I8" s="204"/>
      <c r="J8" s="204"/>
      <c r="K8" s="119"/>
      <c r="L8" s="119"/>
      <c r="M8" s="119"/>
      <c r="N8" s="118"/>
      <c r="O8" s="118"/>
      <c r="P8" s="118"/>
      <c r="Q8" s="204"/>
    </row>
    <row r="9" spans="1:17" x14ac:dyDescent="0.25">
      <c r="A9" s="204"/>
      <c r="B9" s="204"/>
      <c r="C9" s="204"/>
      <c r="D9" s="204"/>
      <c r="E9" s="204"/>
      <c r="F9" s="205"/>
      <c r="G9" s="204"/>
      <c r="H9" s="204"/>
      <c r="I9" s="204"/>
      <c r="J9" s="204"/>
      <c r="K9" s="119"/>
      <c r="L9" s="119"/>
      <c r="M9" s="119"/>
      <c r="N9" s="118"/>
      <c r="O9" s="118"/>
      <c r="P9" s="118"/>
      <c r="Q9" s="204"/>
    </row>
    <row r="10" spans="1:17" x14ac:dyDescent="0.25">
      <c r="A10" s="120" t="s">
        <v>317</v>
      </c>
      <c r="B10" s="120"/>
      <c r="C10" s="120"/>
      <c r="D10" s="120"/>
      <c r="E10" s="120"/>
      <c r="F10" s="121"/>
      <c r="G10" s="120"/>
      <c r="H10" s="120"/>
      <c r="I10" s="120"/>
      <c r="J10" s="120"/>
      <c r="K10" s="122"/>
      <c r="L10" s="122"/>
      <c r="M10" s="122"/>
      <c r="N10" s="123">
        <f>SUM(N5:N9)</f>
        <v>1393.42</v>
      </c>
      <c r="O10" s="123">
        <f>SUM(O5:O9)</f>
        <v>15</v>
      </c>
      <c r="P10" s="123">
        <f>SUM(P5:P9)</f>
        <v>16</v>
      </c>
      <c r="Q10" s="120"/>
    </row>
  </sheetData>
  <mergeCells count="14">
    <mergeCell ref="M3:M4"/>
    <mergeCell ref="N3:N4"/>
    <mergeCell ref="O3:P3"/>
    <mergeCell ref="Q3:Q4"/>
    <mergeCell ref="A2:Q2"/>
    <mergeCell ref="A3:A4"/>
    <mergeCell ref="B3:B4"/>
    <mergeCell ref="C3:C4"/>
    <mergeCell ref="D3:D4"/>
    <mergeCell ref="E3:E4"/>
    <mergeCell ref="F3:F4"/>
    <mergeCell ref="G3:H3"/>
    <mergeCell ref="I3:J3"/>
    <mergeCell ref="K3:L3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8"/>
  <sheetViews>
    <sheetView workbookViewId="0">
      <selection activeCell="E3" sqref="E3:F4"/>
    </sheetView>
  </sheetViews>
  <sheetFormatPr defaultRowHeight="15" x14ac:dyDescent="0.25"/>
  <cols>
    <col min="1" max="1" width="27.5703125" customWidth="1"/>
    <col min="10" max="10" width="10.140625" customWidth="1"/>
  </cols>
  <sheetData>
    <row r="1" spans="1:11" x14ac:dyDescent="0.25">
      <c r="A1" s="11" t="s">
        <v>442</v>
      </c>
      <c r="J1" s="12" t="s">
        <v>19</v>
      </c>
      <c r="K1" s="14" t="s">
        <v>445</v>
      </c>
    </row>
    <row r="2" spans="1:11" x14ac:dyDescent="0.25">
      <c r="A2" s="441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</row>
    <row r="3" spans="1:11" ht="15.75" x14ac:dyDescent="0.25">
      <c r="A3" s="441"/>
      <c r="B3" s="6" t="s">
        <v>11</v>
      </c>
      <c r="C3" s="441" t="s">
        <v>12</v>
      </c>
      <c r="D3" s="441"/>
      <c r="E3" s="441" t="s">
        <v>13</v>
      </c>
      <c r="F3" s="441"/>
      <c r="G3" s="441" t="s">
        <v>14</v>
      </c>
      <c r="H3" s="441"/>
    </row>
    <row r="4" spans="1:11" x14ac:dyDescent="0.25">
      <c r="A4" s="7" t="s">
        <v>15</v>
      </c>
      <c r="B4" s="8"/>
      <c r="C4" s="8"/>
      <c r="D4" s="8"/>
      <c r="E4" s="8"/>
      <c r="F4" s="8"/>
      <c r="G4" s="8"/>
      <c r="H4" s="8"/>
    </row>
    <row r="5" spans="1:11" x14ac:dyDescent="0.25">
      <c r="A5" s="7" t="s">
        <v>16</v>
      </c>
      <c r="B5" s="8"/>
      <c r="C5" s="8"/>
      <c r="D5" s="8"/>
      <c r="E5" s="8"/>
      <c r="F5" s="8"/>
      <c r="G5" s="8"/>
      <c r="H5" s="8"/>
    </row>
    <row r="6" spans="1:11" x14ac:dyDescent="0.25">
      <c r="A6" s="7" t="s">
        <v>17</v>
      </c>
      <c r="B6" s="8"/>
      <c r="C6" s="8"/>
      <c r="D6" s="8"/>
      <c r="E6" s="8"/>
      <c r="F6" s="8"/>
      <c r="G6" s="8"/>
      <c r="H6" s="8"/>
    </row>
    <row r="7" spans="1:11" x14ac:dyDescent="0.25">
      <c r="A7" s="7" t="s">
        <v>18</v>
      </c>
      <c r="B7" s="8"/>
      <c r="C7" s="8"/>
      <c r="D7" s="8"/>
      <c r="E7" s="8"/>
      <c r="F7" s="8"/>
      <c r="G7" s="8"/>
      <c r="H7" s="8"/>
    </row>
    <row r="8" spans="1:11" x14ac:dyDescent="0.25">
      <c r="A8" s="9"/>
      <c r="B8" s="8"/>
      <c r="C8" s="8"/>
      <c r="D8" s="8"/>
      <c r="E8" s="8"/>
      <c r="F8" s="8"/>
      <c r="G8" s="8"/>
      <c r="H8" s="8"/>
    </row>
  </sheetData>
  <mergeCells count="4">
    <mergeCell ref="A2:A3"/>
    <mergeCell ref="C3:D3"/>
    <mergeCell ref="E3:F3"/>
    <mergeCell ref="G3:H3"/>
  </mergeCells>
  <hyperlinks>
    <hyperlink ref="K1" location="Приложение_3" display="Приложение_3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"/>
  <sheetViews>
    <sheetView workbookViewId="0">
      <selection activeCell="F19" sqref="F19"/>
    </sheetView>
  </sheetViews>
  <sheetFormatPr defaultColWidth="9.140625" defaultRowHeight="15" x14ac:dyDescent="0.25"/>
  <cols>
    <col min="1" max="1" width="13.7109375" style="71" customWidth="1"/>
    <col min="2" max="2" width="21.28515625" style="71" customWidth="1"/>
    <col min="3" max="3" width="15.28515625" style="71" customWidth="1"/>
    <col min="4" max="7" width="9.140625" style="71"/>
    <col min="8" max="9" width="11.7109375" style="71" bestFit="1" customWidth="1"/>
    <col min="10" max="10" width="15.7109375" style="71" customWidth="1"/>
    <col min="11" max="11" width="15.140625" style="71" customWidth="1"/>
    <col min="12" max="16384" width="9.140625" style="71"/>
  </cols>
  <sheetData>
    <row r="1" spans="1:13" x14ac:dyDescent="0.25">
      <c r="A1" s="1" t="s">
        <v>630</v>
      </c>
      <c r="L1" s="12" t="s">
        <v>19</v>
      </c>
      <c r="M1" s="14" t="s">
        <v>445</v>
      </c>
    </row>
    <row r="2" spans="1:13" ht="33" customHeight="1" x14ac:dyDescent="0.25">
      <c r="A2" s="393" t="s">
        <v>21</v>
      </c>
      <c r="B2" s="393" t="s">
        <v>22</v>
      </c>
      <c r="C2" s="393" t="s">
        <v>23</v>
      </c>
      <c r="D2" s="393" t="s">
        <v>24</v>
      </c>
      <c r="E2" s="393" t="s">
        <v>64</v>
      </c>
      <c r="F2" s="106" t="s">
        <v>513</v>
      </c>
      <c r="G2" s="393" t="s">
        <v>25</v>
      </c>
      <c r="H2" s="393" t="s">
        <v>26</v>
      </c>
      <c r="I2" s="393" t="s">
        <v>27</v>
      </c>
      <c r="J2" s="393" t="s">
        <v>28</v>
      </c>
      <c r="K2" s="393" t="s">
        <v>29</v>
      </c>
      <c r="L2" s="112" t="s">
        <v>653</v>
      </c>
    </row>
    <row r="3" spans="1:13" x14ac:dyDescent="0.25">
      <c r="A3" s="393"/>
      <c r="B3" s="393"/>
      <c r="C3" s="393"/>
      <c r="D3" s="393"/>
      <c r="E3" s="393"/>
      <c r="F3" s="113" t="s">
        <v>443</v>
      </c>
      <c r="G3" s="393"/>
      <c r="H3" s="393"/>
      <c r="I3" s="393"/>
      <c r="J3" s="393"/>
      <c r="K3" s="393"/>
      <c r="L3" s="112"/>
    </row>
    <row r="4" spans="1:13" x14ac:dyDescent="0.25">
      <c r="A4" s="393" t="s">
        <v>444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</row>
    <row r="5" spans="1:13" ht="25.5" x14ac:dyDescent="0.25">
      <c r="A5" s="114" t="s">
        <v>502</v>
      </c>
      <c r="B5" s="114" t="s">
        <v>504</v>
      </c>
      <c r="C5" s="114" t="s">
        <v>506</v>
      </c>
      <c r="D5" s="114">
        <v>3</v>
      </c>
      <c r="E5" s="114">
        <v>2015</v>
      </c>
      <c r="F5" s="114">
        <v>63</v>
      </c>
      <c r="G5" s="114">
        <v>500</v>
      </c>
      <c r="H5" s="114">
        <v>3.8</v>
      </c>
      <c r="I5" s="114" t="s">
        <v>507</v>
      </c>
      <c r="J5" s="114" t="s">
        <v>30</v>
      </c>
      <c r="K5" s="114" t="s">
        <v>508</v>
      </c>
    </row>
    <row r="6" spans="1:13" ht="25.5" x14ac:dyDescent="0.25">
      <c r="A6" s="384" t="s">
        <v>503</v>
      </c>
      <c r="B6" s="398" t="s">
        <v>505</v>
      </c>
      <c r="C6" s="114" t="s">
        <v>509</v>
      </c>
      <c r="D6" s="114">
        <v>3</v>
      </c>
      <c r="E6" s="177">
        <v>2015</v>
      </c>
      <c r="F6" s="114">
        <v>30</v>
      </c>
      <c r="G6" s="114">
        <v>500</v>
      </c>
      <c r="H6" s="114">
        <v>3.1</v>
      </c>
      <c r="I6" s="115" t="s">
        <v>510</v>
      </c>
      <c r="J6" s="114" t="s">
        <v>30</v>
      </c>
      <c r="K6" s="114" t="s">
        <v>508</v>
      </c>
    </row>
    <row r="7" spans="1:13" ht="25.5" x14ac:dyDescent="0.25">
      <c r="A7" s="385"/>
      <c r="B7" s="398"/>
      <c r="C7" s="114" t="s">
        <v>511</v>
      </c>
      <c r="D7" s="114">
        <v>3</v>
      </c>
      <c r="E7" s="177">
        <v>2015</v>
      </c>
      <c r="F7" s="114">
        <v>30</v>
      </c>
      <c r="G7" s="114">
        <v>250</v>
      </c>
      <c r="H7" s="114">
        <v>3.5</v>
      </c>
      <c r="I7" s="115" t="s">
        <v>512</v>
      </c>
      <c r="J7" s="114" t="s">
        <v>30</v>
      </c>
      <c r="K7" s="114" t="s">
        <v>508</v>
      </c>
    </row>
  </sheetData>
  <mergeCells count="13">
    <mergeCell ref="A6:A7"/>
    <mergeCell ref="B6:B7"/>
    <mergeCell ref="A4:K4"/>
    <mergeCell ref="G2:G3"/>
    <mergeCell ref="H2:H3"/>
    <mergeCell ref="I2:I3"/>
    <mergeCell ref="J2:J3"/>
    <mergeCell ref="K2:K3"/>
    <mergeCell ref="A2:A3"/>
    <mergeCell ref="B2:B3"/>
    <mergeCell ref="C2:C3"/>
    <mergeCell ref="D2:D3"/>
    <mergeCell ref="E2:E3"/>
  </mergeCells>
  <phoneticPr fontId="48" type="noConversion"/>
  <hyperlinks>
    <hyperlink ref="M1" location="Приложение_3" display="Приложение_3"/>
  </hyperlinks>
  <pageMargins left="0.7" right="0.7" top="0.75" bottom="0.75" header="0.3" footer="0.3"/>
  <pageSetup paperSize="9" orientation="portrait" horizontalDpi="1200" verticalDpi="12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2"/>
  <sheetViews>
    <sheetView workbookViewId="0">
      <pane ySplit="1" topLeftCell="A2" activePane="bottomLeft" state="frozen"/>
      <selection pane="bottomLeft" activeCell="D37" sqref="D37"/>
    </sheetView>
  </sheetViews>
  <sheetFormatPr defaultRowHeight="15" x14ac:dyDescent="0.25"/>
  <cols>
    <col min="1" max="1" width="31.85546875" customWidth="1"/>
    <col min="2" max="2" width="19.140625" customWidth="1"/>
    <col min="3" max="3" width="35.85546875" customWidth="1"/>
  </cols>
  <sheetData>
    <row r="1" spans="1:6" x14ac:dyDescent="0.25">
      <c r="A1" s="1" t="s">
        <v>451</v>
      </c>
      <c r="E1" s="12" t="s">
        <v>19</v>
      </c>
      <c r="F1" s="14" t="s">
        <v>445</v>
      </c>
    </row>
    <row r="2" spans="1:6" x14ac:dyDescent="0.25">
      <c r="A2" s="2" t="s">
        <v>0</v>
      </c>
      <c r="B2" s="2" t="s">
        <v>1</v>
      </c>
      <c r="C2" s="2" t="s">
        <v>2</v>
      </c>
      <c r="E2" s="3"/>
    </row>
    <row r="3" spans="1:6" hidden="1" x14ac:dyDescent="0.25">
      <c r="A3" s="4">
        <v>2016</v>
      </c>
      <c r="B3" s="4"/>
      <c r="C3" s="4"/>
    </row>
    <row r="4" spans="1:6" hidden="1" x14ac:dyDescent="0.25">
      <c r="A4" s="4">
        <v>2017</v>
      </c>
      <c r="B4" s="4"/>
      <c r="C4" s="4"/>
    </row>
    <row r="5" spans="1:6" hidden="1" x14ac:dyDescent="0.25">
      <c r="A5" s="4">
        <v>2018</v>
      </c>
      <c r="B5" s="4"/>
      <c r="C5" s="4"/>
    </row>
    <row r="6" spans="1:6" hidden="1" x14ac:dyDescent="0.25">
      <c r="A6" s="4">
        <v>2019</v>
      </c>
      <c r="B6" s="4"/>
      <c r="C6" s="4"/>
    </row>
    <row r="7" spans="1:6" x14ac:dyDescent="0.25">
      <c r="A7" s="250">
        <v>2017</v>
      </c>
      <c r="B7" s="252">
        <v>31</v>
      </c>
      <c r="C7" s="252">
        <v>0.21199999999999999</v>
      </c>
    </row>
    <row r="8" spans="1:6" x14ac:dyDescent="0.25">
      <c r="A8" s="250">
        <v>2018</v>
      </c>
      <c r="B8" s="252">
        <v>31</v>
      </c>
      <c r="C8" s="252">
        <v>0.21199999999999999</v>
      </c>
    </row>
    <row r="9" spans="1:6" x14ac:dyDescent="0.25">
      <c r="A9" s="250">
        <v>2019</v>
      </c>
      <c r="B9" s="252">
        <v>31</v>
      </c>
      <c r="C9" s="252">
        <v>0.21199999999999999</v>
      </c>
    </row>
    <row r="10" spans="1:6" x14ac:dyDescent="0.25">
      <c r="A10" s="250">
        <v>2020</v>
      </c>
      <c r="B10" s="252">
        <v>31</v>
      </c>
      <c r="C10" s="252">
        <v>0.21199999999999999</v>
      </c>
    </row>
    <row r="11" spans="1:6" x14ac:dyDescent="0.25">
      <c r="A11" s="250">
        <v>2021</v>
      </c>
      <c r="B11" s="252">
        <v>31</v>
      </c>
      <c r="C11" s="252">
        <v>0.21199999999999999</v>
      </c>
    </row>
    <row r="12" spans="1:6" x14ac:dyDescent="0.25">
      <c r="A12" s="81">
        <v>2022</v>
      </c>
      <c r="B12" s="250"/>
      <c r="C12" s="250"/>
    </row>
  </sheetData>
  <hyperlinks>
    <hyperlink ref="F1" location="Приложение_3" display="Приложение_3"/>
  </hyperlink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9.5703125" customWidth="1"/>
    <col min="2" max="3" width="20.42578125" customWidth="1"/>
  </cols>
  <sheetData>
    <row r="1" spans="1:6" x14ac:dyDescent="0.25">
      <c r="A1" s="1" t="s">
        <v>450</v>
      </c>
      <c r="E1" s="12" t="s">
        <v>19</v>
      </c>
      <c r="F1" s="14" t="s">
        <v>445</v>
      </c>
    </row>
    <row r="2" spans="1:6" ht="25.5" x14ac:dyDescent="0.25">
      <c r="A2" s="2" t="s">
        <v>0</v>
      </c>
      <c r="B2" s="2" t="s">
        <v>31</v>
      </c>
      <c r="C2" s="2" t="s">
        <v>32</v>
      </c>
      <c r="E2" s="3"/>
    </row>
    <row r="3" spans="1:6" x14ac:dyDescent="0.25">
      <c r="A3" s="4">
        <v>2017</v>
      </c>
      <c r="B3" s="4"/>
      <c r="C3" s="4"/>
    </row>
    <row r="4" spans="1:6" x14ac:dyDescent="0.25">
      <c r="A4" s="177">
        <v>2018</v>
      </c>
      <c r="B4" s="13"/>
      <c r="C4" s="13"/>
    </row>
    <row r="5" spans="1:6" x14ac:dyDescent="0.25">
      <c r="A5" s="177">
        <v>2019</v>
      </c>
      <c r="B5" s="177"/>
      <c r="C5" s="177"/>
    </row>
    <row r="6" spans="1:6" x14ac:dyDescent="0.25">
      <c r="A6" s="177">
        <v>2020</v>
      </c>
      <c r="B6" s="177"/>
      <c r="C6" s="177"/>
    </row>
    <row r="7" spans="1:6" x14ac:dyDescent="0.25">
      <c r="A7" s="177">
        <v>2021</v>
      </c>
      <c r="B7" s="177"/>
      <c r="C7" s="177"/>
    </row>
  </sheetData>
  <hyperlinks>
    <hyperlink ref="F1" location="Приложение_3" display="Приложение_3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9.5703125" customWidth="1"/>
    <col min="2" max="3" width="24.42578125" customWidth="1"/>
  </cols>
  <sheetData>
    <row r="1" spans="1:6" x14ac:dyDescent="0.25">
      <c r="A1" s="1" t="s">
        <v>449</v>
      </c>
      <c r="E1" s="12" t="s">
        <v>19</v>
      </c>
      <c r="F1" s="14" t="s">
        <v>445</v>
      </c>
    </row>
    <row r="2" spans="1:6" ht="25.5" x14ac:dyDescent="0.25">
      <c r="A2" s="2" t="s">
        <v>0</v>
      </c>
      <c r="B2" s="2" t="s">
        <v>33</v>
      </c>
      <c r="C2" s="2" t="s">
        <v>34</v>
      </c>
      <c r="E2" s="3"/>
    </row>
    <row r="3" spans="1:6" x14ac:dyDescent="0.25">
      <c r="A3" s="4">
        <v>2017</v>
      </c>
      <c r="B3" s="4"/>
      <c r="C3" s="4"/>
    </row>
    <row r="4" spans="1:6" x14ac:dyDescent="0.25">
      <c r="A4" s="177">
        <v>2018</v>
      </c>
      <c r="B4" s="13"/>
      <c r="C4" s="13"/>
    </row>
    <row r="5" spans="1:6" x14ac:dyDescent="0.25">
      <c r="A5" s="177">
        <v>2019</v>
      </c>
      <c r="B5" s="177"/>
      <c r="C5" s="177"/>
    </row>
    <row r="6" spans="1:6" x14ac:dyDescent="0.25">
      <c r="A6" s="177">
        <v>2020</v>
      </c>
      <c r="B6" s="177"/>
      <c r="C6" s="177"/>
    </row>
    <row r="7" spans="1:6" x14ac:dyDescent="0.25">
      <c r="A7" s="177">
        <v>2021</v>
      </c>
      <c r="B7" s="177"/>
      <c r="C7" s="177"/>
    </row>
  </sheetData>
  <hyperlinks>
    <hyperlink ref="F1" location="Приложение_3" display="Приложение_3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"/>
  <sheetViews>
    <sheetView zoomScale="85" zoomScaleNormal="85" workbookViewId="0">
      <selection activeCell="C3" sqref="C3"/>
    </sheetView>
  </sheetViews>
  <sheetFormatPr defaultColWidth="9.140625" defaultRowHeight="12.75" x14ac:dyDescent="0.2"/>
  <cols>
    <col min="1" max="1" width="45.42578125" style="1" customWidth="1"/>
    <col min="2" max="2" width="30.28515625" style="1" customWidth="1"/>
    <col min="3" max="3" width="41.42578125" style="166" customWidth="1"/>
    <col min="4" max="4" width="49" style="1" customWidth="1"/>
    <col min="5" max="5" width="33.85546875" style="1" customWidth="1"/>
    <col min="6" max="16384" width="9.140625" style="1"/>
  </cols>
  <sheetData>
    <row r="1" spans="1:4" x14ac:dyDescent="0.2">
      <c r="A1" s="79" t="s">
        <v>462</v>
      </c>
    </row>
    <row r="2" spans="1:4" x14ac:dyDescent="0.2">
      <c r="A2" s="105" t="s">
        <v>147</v>
      </c>
      <c r="B2" s="105" t="s">
        <v>148</v>
      </c>
      <c r="C2" s="158" t="s">
        <v>621</v>
      </c>
      <c r="D2" s="105" t="s">
        <v>149</v>
      </c>
    </row>
    <row r="3" spans="1:4" ht="38.25" x14ac:dyDescent="0.2">
      <c r="A3" s="33" t="s">
        <v>251</v>
      </c>
      <c r="B3" s="30"/>
      <c r="C3" s="315"/>
      <c r="D3" s="30"/>
    </row>
    <row r="4" spans="1:4" ht="63.75" x14ac:dyDescent="0.2">
      <c r="A4" s="33" t="s">
        <v>2078</v>
      </c>
      <c r="B4" s="30"/>
      <c r="C4" s="311"/>
      <c r="D4" s="30"/>
    </row>
    <row r="5" spans="1:4" ht="63.75" x14ac:dyDescent="0.2">
      <c r="A5" s="33" t="s">
        <v>2079</v>
      </c>
      <c r="B5" s="108" t="s">
        <v>458</v>
      </c>
      <c r="C5" s="311"/>
      <c r="D5" s="30"/>
    </row>
    <row r="6" spans="1:4" ht="53.25" customHeight="1" x14ac:dyDescent="0.2">
      <c r="A6" s="33" t="s">
        <v>771</v>
      </c>
      <c r="B6" s="108" t="s">
        <v>460</v>
      </c>
      <c r="C6" s="316"/>
      <c r="D6" s="30"/>
    </row>
    <row r="7" spans="1:4" ht="25.5" x14ac:dyDescent="0.2">
      <c r="A7" s="33" t="s">
        <v>772</v>
      </c>
      <c r="B7" s="108" t="s">
        <v>461</v>
      </c>
      <c r="C7" s="316"/>
      <c r="D7" s="30"/>
    </row>
    <row r="8" spans="1:4" ht="51" x14ac:dyDescent="0.2">
      <c r="A8" s="33" t="s">
        <v>522</v>
      </c>
      <c r="B8" s="30"/>
      <c r="C8" s="315"/>
      <c r="D8" s="30"/>
    </row>
    <row r="9" spans="1:4" ht="63.75" x14ac:dyDescent="0.2">
      <c r="A9" s="33" t="s">
        <v>523</v>
      </c>
      <c r="B9" s="30"/>
      <c r="C9" s="315"/>
      <c r="D9" s="30"/>
    </row>
    <row r="10" spans="1:4" ht="25.5" x14ac:dyDescent="0.2">
      <c r="A10" s="33" t="s">
        <v>459</v>
      </c>
      <c r="B10" s="30"/>
      <c r="C10" s="311"/>
      <c r="D10" s="30"/>
    </row>
    <row r="12" spans="1:4" ht="25.5" x14ac:dyDescent="0.2">
      <c r="A12" s="32" t="s">
        <v>1824</v>
      </c>
    </row>
  </sheetData>
  <hyperlinks>
    <hyperlink ref="B5" location="'5.3'!A1" display="Таблица_5.3"/>
    <hyperlink ref="B6" location="'5.4'!A1" display="Таблица_5.4"/>
    <hyperlink ref="B7" location="'5.5'!A1" display="Таблица_5.5"/>
  </hyperlink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0"/>
  <sheetViews>
    <sheetView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9.5703125" customWidth="1"/>
    <col min="2" max="3" width="24.42578125" customWidth="1"/>
    <col min="8" max="8" width="9.7109375" customWidth="1"/>
  </cols>
  <sheetData>
    <row r="1" spans="1:21" x14ac:dyDescent="0.25">
      <c r="A1" s="1" t="s">
        <v>457</v>
      </c>
      <c r="G1" s="12" t="s">
        <v>19</v>
      </c>
      <c r="H1" s="14" t="s">
        <v>445</v>
      </c>
    </row>
    <row r="2" spans="1:21" ht="14.45" customHeight="1" x14ac:dyDescent="0.25">
      <c r="A2" s="442" t="s">
        <v>35</v>
      </c>
      <c r="B2" s="442" t="s">
        <v>36</v>
      </c>
      <c r="C2" s="442" t="s">
        <v>37</v>
      </c>
      <c r="D2" s="442" t="s">
        <v>38</v>
      </c>
      <c r="E2" s="442" t="s">
        <v>39</v>
      </c>
      <c r="F2" s="442" t="s">
        <v>40</v>
      </c>
      <c r="G2" s="442" t="s">
        <v>41</v>
      </c>
      <c r="H2" s="442" t="s">
        <v>42</v>
      </c>
      <c r="I2" s="442" t="s">
        <v>43</v>
      </c>
      <c r="J2" s="442" t="s">
        <v>559</v>
      </c>
      <c r="K2" s="442" t="s">
        <v>44</v>
      </c>
      <c r="L2" s="442" t="s">
        <v>45</v>
      </c>
      <c r="M2" s="442" t="s">
        <v>46</v>
      </c>
      <c r="N2" s="442" t="s">
        <v>47</v>
      </c>
      <c r="O2" s="442" t="s">
        <v>48</v>
      </c>
      <c r="P2" s="442" t="s">
        <v>560</v>
      </c>
      <c r="Q2" s="442"/>
      <c r="R2" s="442"/>
      <c r="S2" s="442"/>
      <c r="T2" s="442"/>
      <c r="U2" s="442"/>
    </row>
    <row r="3" spans="1:21" ht="58.5" x14ac:dyDescent="0.25">
      <c r="A3" s="442"/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15" t="s">
        <v>561</v>
      </c>
      <c r="Q3" s="15" t="s">
        <v>562</v>
      </c>
      <c r="R3" s="15" t="s">
        <v>563</v>
      </c>
      <c r="S3" s="15" t="s">
        <v>564</v>
      </c>
      <c r="T3" s="15" t="s">
        <v>565</v>
      </c>
      <c r="U3" s="15" t="s">
        <v>566</v>
      </c>
    </row>
    <row r="4" spans="1:2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</row>
    <row r="6" spans="1:2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1:2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</sheetData>
  <mergeCells count="16">
    <mergeCell ref="O2:O3"/>
    <mergeCell ref="P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hyperlinks>
    <hyperlink ref="H1" location="Приложение_3" display="Приложение_3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"/>
  <sheetViews>
    <sheetView zoomScale="70" zoomScaleNormal="70" workbookViewId="0">
      <pane ySplit="1" topLeftCell="A2" activePane="bottomLeft" state="frozen"/>
      <selection pane="bottomLeft" activeCell="J30" sqref="J30"/>
    </sheetView>
  </sheetViews>
  <sheetFormatPr defaultRowHeight="15" x14ac:dyDescent="0.25"/>
  <cols>
    <col min="1" max="1" width="12" customWidth="1"/>
    <col min="2" max="2" width="12.85546875" customWidth="1"/>
    <col min="3" max="3" width="19.5703125" customWidth="1"/>
    <col min="4" max="4" width="22.85546875" bestFit="1" customWidth="1"/>
    <col min="5" max="5" width="16.5703125" customWidth="1"/>
    <col min="6" max="6" width="21.5703125" customWidth="1"/>
    <col min="7" max="12" width="16.5703125" customWidth="1"/>
  </cols>
  <sheetData>
    <row r="1" spans="1:12" s="67" customFormat="1" x14ac:dyDescent="0.25">
      <c r="B1" s="5" t="s">
        <v>808</v>
      </c>
      <c r="C1" s="5"/>
      <c r="G1" s="78" t="s">
        <v>19</v>
      </c>
      <c r="H1" s="80" t="s">
        <v>445</v>
      </c>
    </row>
    <row r="2" spans="1:12" ht="51" x14ac:dyDescent="0.25">
      <c r="A2" s="193" t="s">
        <v>66</v>
      </c>
      <c r="B2" s="2" t="s">
        <v>59</v>
      </c>
      <c r="C2" s="2" t="s">
        <v>58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  <c r="J2" s="2" t="s">
        <v>55</v>
      </c>
      <c r="K2" s="2" t="s">
        <v>56</v>
      </c>
      <c r="L2" s="2" t="s">
        <v>57</v>
      </c>
    </row>
    <row r="3" spans="1:12" x14ac:dyDescent="0.25">
      <c r="A3" s="192"/>
      <c r="B3" s="4"/>
      <c r="C3" s="4"/>
      <c r="D3" s="2"/>
      <c r="E3" s="2"/>
      <c r="F3" s="4"/>
      <c r="G3" s="4"/>
      <c r="H3" s="4"/>
      <c r="I3" s="4"/>
      <c r="J3" s="4"/>
      <c r="K3" s="4"/>
      <c r="L3" s="4"/>
    </row>
    <row r="4" spans="1:12" x14ac:dyDescent="0.25">
      <c r="A4" s="192"/>
      <c r="B4" s="4"/>
      <c r="C4" s="4"/>
      <c r="D4" s="2"/>
      <c r="E4" s="2"/>
      <c r="F4" s="4"/>
      <c r="G4" s="4"/>
      <c r="H4" s="4"/>
      <c r="I4" s="4"/>
      <c r="J4" s="4"/>
      <c r="K4" s="4"/>
      <c r="L4" s="4"/>
    </row>
    <row r="7" spans="1:12" ht="21" x14ac:dyDescent="0.35">
      <c r="B7" s="364" t="s">
        <v>2391</v>
      </c>
      <c r="C7" s="364"/>
      <c r="D7" s="364"/>
      <c r="E7" s="364"/>
      <c r="F7" s="364"/>
    </row>
  </sheetData>
  <hyperlinks>
    <hyperlink ref="H1" location="Приложение_3" display="Приложение_3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7"/>
  <sheetViews>
    <sheetView workbookViewId="0">
      <pane ySplit="1" topLeftCell="A2" activePane="bottomLeft" state="frozen"/>
      <selection pane="bottomLeft" activeCell="G399" sqref="G399"/>
    </sheetView>
  </sheetViews>
  <sheetFormatPr defaultRowHeight="15" x14ac:dyDescent="0.25"/>
  <cols>
    <col min="1" max="1" width="12.85546875" customWidth="1"/>
    <col min="2" max="2" width="19.5703125" customWidth="1"/>
    <col min="3" max="3" width="22.85546875" bestFit="1" customWidth="1"/>
    <col min="4" max="5" width="16.5703125" customWidth="1"/>
    <col min="6" max="6" width="22.140625" customWidth="1"/>
    <col min="7" max="7" width="16.5703125" customWidth="1"/>
    <col min="8" max="8" width="20.28515625" customWidth="1"/>
    <col min="9" max="11" width="16.5703125" customWidth="1"/>
  </cols>
  <sheetData>
    <row r="1" spans="1:10" x14ac:dyDescent="0.25">
      <c r="A1" s="1" t="s">
        <v>456</v>
      </c>
      <c r="B1" s="1"/>
      <c r="I1" s="12" t="s">
        <v>19</v>
      </c>
      <c r="J1" s="14" t="s">
        <v>445</v>
      </c>
    </row>
    <row r="2" spans="1:10" ht="44.45" customHeight="1" x14ac:dyDescent="0.25">
      <c r="A2" s="393" t="s">
        <v>154</v>
      </c>
      <c r="B2" s="393" t="s">
        <v>631</v>
      </c>
      <c r="C2" s="393"/>
      <c r="D2" s="393"/>
      <c r="E2" s="393" t="s">
        <v>632</v>
      </c>
      <c r="F2" s="393" t="s">
        <v>633</v>
      </c>
    </row>
    <row r="3" spans="1:10" ht="44.45" customHeight="1" x14ac:dyDescent="0.25">
      <c r="A3" s="393"/>
      <c r="B3" s="249" t="s">
        <v>143</v>
      </c>
      <c r="C3" s="249" t="s">
        <v>144</v>
      </c>
      <c r="D3" s="249" t="s">
        <v>145</v>
      </c>
      <c r="E3" s="393"/>
      <c r="F3" s="393"/>
    </row>
    <row r="4" spans="1:10" ht="14.45" customHeight="1" x14ac:dyDescent="0.25">
      <c r="A4" s="446" t="s">
        <v>151</v>
      </c>
      <c r="B4" s="446"/>
      <c r="C4" s="446"/>
      <c r="D4" s="446"/>
      <c r="E4" s="446"/>
      <c r="F4" s="446"/>
    </row>
    <row r="5" spans="1:10" x14ac:dyDescent="0.25">
      <c r="A5" s="250">
        <v>2017</v>
      </c>
      <c r="B5" s="82"/>
      <c r="C5" s="252">
        <v>209.1</v>
      </c>
      <c r="D5" s="252">
        <v>209.1</v>
      </c>
      <c r="E5" s="252">
        <v>213.46</v>
      </c>
      <c r="F5" s="285">
        <v>0.23499999999999999</v>
      </c>
    </row>
    <row r="6" spans="1:10" x14ac:dyDescent="0.25">
      <c r="A6" s="250">
        <v>2018</v>
      </c>
      <c r="B6" s="82"/>
      <c r="C6" s="252">
        <v>209.1</v>
      </c>
      <c r="D6" s="252">
        <v>209.1</v>
      </c>
      <c r="E6" s="252">
        <v>210.89</v>
      </c>
      <c r="F6" s="285">
        <v>0.23100000000000001</v>
      </c>
    </row>
    <row r="7" spans="1:10" x14ac:dyDescent="0.25">
      <c r="A7" s="250">
        <v>2019</v>
      </c>
      <c r="B7" s="82"/>
      <c r="C7" s="252">
        <v>207.3</v>
      </c>
      <c r="D7" s="252">
        <v>207.3</v>
      </c>
      <c r="E7" s="252">
        <v>211.76</v>
      </c>
      <c r="F7" s="285">
        <v>0.23200000000000001</v>
      </c>
    </row>
    <row r="8" spans="1:10" x14ac:dyDescent="0.25">
      <c r="A8" s="81">
        <v>2020</v>
      </c>
      <c r="B8" s="82"/>
      <c r="C8" s="252">
        <v>206.7</v>
      </c>
      <c r="D8" s="252">
        <v>206.7</v>
      </c>
      <c r="E8" s="252">
        <v>192.11</v>
      </c>
      <c r="F8" s="285">
        <v>0.22900000000000001</v>
      </c>
      <c r="G8" s="84"/>
    </row>
    <row r="9" spans="1:10" x14ac:dyDescent="0.25">
      <c r="A9" s="81">
        <v>2021</v>
      </c>
      <c r="B9" s="82"/>
      <c r="C9" s="82">
        <f>C8</f>
        <v>206.7</v>
      </c>
      <c r="D9" s="81">
        <f t="shared" ref="D9" si="0">B9+C9</f>
        <v>206.7</v>
      </c>
      <c r="E9" s="367">
        <v>121.11948031729757</v>
      </c>
      <c r="F9" s="83">
        <v>0.16573320058195368</v>
      </c>
      <c r="G9" s="84"/>
    </row>
    <row r="10" spans="1:10" ht="25.5" x14ac:dyDescent="0.25">
      <c r="A10" s="81" t="s">
        <v>514</v>
      </c>
      <c r="B10" s="82"/>
      <c r="C10" s="82">
        <f>C9</f>
        <v>206.7</v>
      </c>
      <c r="D10" s="81">
        <f t="shared" ref="D10" si="1">B10+C10</f>
        <v>206.7</v>
      </c>
      <c r="E10" s="82"/>
      <c r="F10" s="83"/>
      <c r="G10" s="84"/>
    </row>
    <row r="11" spans="1:10" ht="14.45" customHeight="1" x14ac:dyDescent="0.25">
      <c r="A11" s="446" t="s">
        <v>2208</v>
      </c>
      <c r="B11" s="446"/>
      <c r="C11" s="446"/>
      <c r="D11" s="446"/>
      <c r="E11" s="446"/>
      <c r="F11" s="446"/>
      <c r="G11" s="84"/>
    </row>
    <row r="12" spans="1:10" x14ac:dyDescent="0.25">
      <c r="A12" s="250">
        <v>2017</v>
      </c>
      <c r="B12" s="82"/>
      <c r="C12" s="252">
        <v>583.70000000000005</v>
      </c>
      <c r="D12" s="252">
        <v>583.70000000000005</v>
      </c>
      <c r="E12" s="252">
        <v>407.4</v>
      </c>
      <c r="F12" s="285">
        <v>0.374</v>
      </c>
      <c r="G12" s="84"/>
    </row>
    <row r="13" spans="1:10" x14ac:dyDescent="0.25">
      <c r="A13" s="250">
        <v>2018</v>
      </c>
      <c r="B13" s="82"/>
      <c r="C13" s="252">
        <v>583.70000000000005</v>
      </c>
      <c r="D13" s="252">
        <v>583.70000000000005</v>
      </c>
      <c r="E13" s="252">
        <v>443.78</v>
      </c>
      <c r="F13" s="285">
        <v>0.37</v>
      </c>
      <c r="G13" s="84"/>
    </row>
    <row r="14" spans="1:10" x14ac:dyDescent="0.25">
      <c r="A14" s="250">
        <v>2019</v>
      </c>
      <c r="B14" s="82"/>
      <c r="C14" s="252">
        <v>557.29999999999995</v>
      </c>
      <c r="D14" s="252">
        <v>557.29999999999995</v>
      </c>
      <c r="E14" s="252">
        <v>446.51</v>
      </c>
      <c r="F14" s="285">
        <v>0.371</v>
      </c>
      <c r="G14" s="84"/>
    </row>
    <row r="15" spans="1:10" x14ac:dyDescent="0.25">
      <c r="A15" s="81">
        <v>2020</v>
      </c>
      <c r="B15" s="82"/>
      <c r="C15" s="252">
        <v>553.79999999999995</v>
      </c>
      <c r="D15" s="252">
        <v>553.79999999999995</v>
      </c>
      <c r="E15" s="252">
        <v>446.27</v>
      </c>
      <c r="F15" s="285">
        <v>0.36799999999999999</v>
      </c>
      <c r="G15" s="84"/>
    </row>
    <row r="16" spans="1:10" x14ac:dyDescent="0.25">
      <c r="A16" s="81">
        <v>2021</v>
      </c>
      <c r="B16" s="82"/>
      <c r="C16" s="82">
        <f>C15</f>
        <v>553.79999999999995</v>
      </c>
      <c r="D16" s="81">
        <f t="shared" ref="D16:D17" si="2">B16+C16</f>
        <v>553.79999999999995</v>
      </c>
      <c r="E16" s="367">
        <v>648.03614000541131</v>
      </c>
      <c r="F16" s="83">
        <v>0.43832427423866466</v>
      </c>
      <c r="G16" s="84"/>
    </row>
    <row r="17" spans="1:7" ht="25.5" x14ac:dyDescent="0.25">
      <c r="A17" s="81" t="s">
        <v>514</v>
      </c>
      <c r="B17" s="82"/>
      <c r="C17" s="82">
        <f>C16</f>
        <v>553.79999999999995</v>
      </c>
      <c r="D17" s="81">
        <f t="shared" si="2"/>
        <v>553.79999999999995</v>
      </c>
      <c r="E17" s="82"/>
      <c r="F17" s="83"/>
      <c r="G17" s="84"/>
    </row>
    <row r="18" spans="1:7" x14ac:dyDescent="0.25">
      <c r="A18" s="446" t="s">
        <v>2209</v>
      </c>
      <c r="B18" s="446"/>
      <c r="C18" s="446"/>
      <c r="D18" s="446"/>
      <c r="E18" s="446"/>
      <c r="F18" s="446"/>
      <c r="G18" s="84"/>
    </row>
    <row r="19" spans="1:7" x14ac:dyDescent="0.25">
      <c r="A19" s="250">
        <v>2017</v>
      </c>
      <c r="B19" s="82">
        <v>0</v>
      </c>
      <c r="C19" s="252">
        <v>68.400000000000006</v>
      </c>
      <c r="D19" s="252">
        <v>68.400000000000006</v>
      </c>
      <c r="E19" s="252">
        <v>73.510000000000005</v>
      </c>
      <c r="F19" s="285">
        <v>0.125</v>
      </c>
      <c r="G19" s="84"/>
    </row>
    <row r="20" spans="1:7" x14ac:dyDescent="0.25">
      <c r="A20" s="250">
        <v>2018</v>
      </c>
      <c r="B20" s="82">
        <v>0</v>
      </c>
      <c r="C20" s="252">
        <v>68.400000000000006</v>
      </c>
      <c r="D20" s="252">
        <v>68.400000000000006</v>
      </c>
      <c r="E20" s="252">
        <v>55.66</v>
      </c>
      <c r="F20" s="285">
        <v>0.121</v>
      </c>
      <c r="G20" s="84"/>
    </row>
    <row r="21" spans="1:7" x14ac:dyDescent="0.25">
      <c r="A21" s="250">
        <v>2019</v>
      </c>
      <c r="B21" s="82">
        <v>0</v>
      </c>
      <c r="C21" s="252">
        <v>59.9</v>
      </c>
      <c r="D21" s="252">
        <v>59.9</v>
      </c>
      <c r="E21" s="252">
        <v>65.52</v>
      </c>
      <c r="F21" s="285">
        <v>0.122</v>
      </c>
      <c r="G21" s="84"/>
    </row>
    <row r="22" spans="1:7" x14ac:dyDescent="0.25">
      <c r="A22" s="81">
        <v>2020</v>
      </c>
      <c r="B22" s="82">
        <v>0</v>
      </c>
      <c r="C22" s="252">
        <v>59.9</v>
      </c>
      <c r="D22" s="252">
        <v>59.9</v>
      </c>
      <c r="E22" s="252">
        <v>70.02</v>
      </c>
      <c r="F22" s="285">
        <v>0.11899999999999999</v>
      </c>
      <c r="G22" s="84"/>
    </row>
    <row r="23" spans="1:7" x14ac:dyDescent="0.25">
      <c r="A23" s="81">
        <v>2021</v>
      </c>
      <c r="B23" s="82"/>
      <c r="C23" s="82">
        <v>70.2</v>
      </c>
      <c r="D23" s="81">
        <f t="shared" ref="D23:D24" si="3">B23+C23</f>
        <v>70.2</v>
      </c>
      <c r="E23" s="367">
        <v>66.928461413454116</v>
      </c>
      <c r="F23" s="83">
        <v>9.6200283754174262E-2</v>
      </c>
      <c r="G23" s="84"/>
    </row>
    <row r="24" spans="1:7" ht="25.5" x14ac:dyDescent="0.25">
      <c r="A24" s="81" t="s">
        <v>514</v>
      </c>
      <c r="B24" s="82"/>
      <c r="C24" s="82">
        <v>70.2</v>
      </c>
      <c r="D24" s="81">
        <f t="shared" si="3"/>
        <v>70.2</v>
      </c>
      <c r="E24" s="82"/>
      <c r="F24" s="83"/>
      <c r="G24" s="84"/>
    </row>
    <row r="25" spans="1:7" x14ac:dyDescent="0.25">
      <c r="A25" s="446" t="s">
        <v>2210</v>
      </c>
      <c r="B25" s="446"/>
      <c r="C25" s="446"/>
      <c r="D25" s="446"/>
      <c r="E25" s="446"/>
      <c r="F25" s="446"/>
      <c r="G25" s="84"/>
    </row>
    <row r="26" spans="1:7" x14ac:dyDescent="0.25">
      <c r="A26" s="250">
        <v>2017</v>
      </c>
      <c r="B26" s="82"/>
      <c r="C26" s="252">
        <v>523.29999999999995</v>
      </c>
      <c r="D26" s="252">
        <v>523.29999999999995</v>
      </c>
      <c r="E26" s="252">
        <v>470.22</v>
      </c>
      <c r="F26" s="285">
        <v>0.35099999999999998</v>
      </c>
      <c r="G26" s="84"/>
    </row>
    <row r="27" spans="1:7" x14ac:dyDescent="0.25">
      <c r="A27" s="250">
        <v>2018</v>
      </c>
      <c r="B27" s="82"/>
      <c r="C27" s="252">
        <v>523.29999999999995</v>
      </c>
      <c r="D27" s="252">
        <v>523.29999999999995</v>
      </c>
      <c r="E27" s="252">
        <v>513.16999999999996</v>
      </c>
      <c r="F27" s="285">
        <v>0.34699999999999998</v>
      </c>
      <c r="G27" s="84"/>
    </row>
    <row r="28" spans="1:7" x14ac:dyDescent="0.25">
      <c r="A28" s="250">
        <v>2019</v>
      </c>
      <c r="B28" s="82"/>
      <c r="C28" s="252">
        <v>492.6</v>
      </c>
      <c r="D28" s="252">
        <v>492.6</v>
      </c>
      <c r="E28" s="252">
        <v>513.54999999999995</v>
      </c>
      <c r="F28" s="285">
        <v>0.34799999999999998</v>
      </c>
      <c r="G28" s="84"/>
    </row>
    <row r="29" spans="1:7" x14ac:dyDescent="0.25">
      <c r="A29" s="81">
        <v>2020</v>
      </c>
      <c r="B29" s="82"/>
      <c r="C29" s="252">
        <v>488</v>
      </c>
      <c r="D29" s="252">
        <v>488</v>
      </c>
      <c r="E29" s="252">
        <v>565.87</v>
      </c>
      <c r="F29" s="285">
        <v>0.34499999999999997</v>
      </c>
      <c r="G29" s="84"/>
    </row>
    <row r="30" spans="1:7" x14ac:dyDescent="0.25">
      <c r="A30" s="81">
        <v>2021</v>
      </c>
      <c r="B30" s="82"/>
      <c r="C30" s="82">
        <f>C29</f>
        <v>488</v>
      </c>
      <c r="D30" s="81">
        <f t="shared" ref="D30:D31" si="4">B30+C30</f>
        <v>488</v>
      </c>
      <c r="E30" s="367">
        <v>428.59548370347193</v>
      </c>
      <c r="F30" s="83">
        <v>0.22952193157297113</v>
      </c>
      <c r="G30" s="84"/>
    </row>
    <row r="31" spans="1:7" ht="25.5" x14ac:dyDescent="0.25">
      <c r="A31" s="81" t="s">
        <v>514</v>
      </c>
      <c r="B31" s="82"/>
      <c r="C31" s="82">
        <f>C30</f>
        <v>488</v>
      </c>
      <c r="D31" s="81">
        <f t="shared" si="4"/>
        <v>488</v>
      </c>
      <c r="E31" s="82"/>
      <c r="F31" s="83"/>
      <c r="G31" s="84"/>
    </row>
    <row r="32" spans="1:7" x14ac:dyDescent="0.25">
      <c r="A32" s="446" t="s">
        <v>2211</v>
      </c>
      <c r="B32" s="446"/>
      <c r="C32" s="446"/>
      <c r="D32" s="446"/>
      <c r="E32" s="446"/>
      <c r="F32" s="446"/>
      <c r="G32" s="84"/>
    </row>
    <row r="33" spans="1:7" x14ac:dyDescent="0.25">
      <c r="A33" s="250">
        <v>2017</v>
      </c>
      <c r="B33" s="82"/>
      <c r="C33" s="252">
        <v>311.5</v>
      </c>
      <c r="D33" s="252">
        <v>311.5</v>
      </c>
      <c r="E33" s="252">
        <v>221.82</v>
      </c>
      <c r="F33" s="285">
        <v>6.9000000000000006E-2</v>
      </c>
      <c r="G33" s="84"/>
    </row>
    <row r="34" spans="1:7" x14ac:dyDescent="0.25">
      <c r="A34" s="250">
        <v>2018</v>
      </c>
      <c r="B34" s="82"/>
      <c r="C34" s="252">
        <v>311.5</v>
      </c>
      <c r="D34" s="252">
        <v>311.5</v>
      </c>
      <c r="E34" s="252">
        <v>249.14</v>
      </c>
      <c r="F34" s="285">
        <v>6.5000000000000002E-2</v>
      </c>
      <c r="G34" s="84"/>
    </row>
    <row r="35" spans="1:7" x14ac:dyDescent="0.25">
      <c r="A35" s="250">
        <v>2019</v>
      </c>
      <c r="B35" s="82"/>
      <c r="C35" s="252">
        <v>242.7</v>
      </c>
      <c r="D35" s="252">
        <v>242.7</v>
      </c>
      <c r="E35" s="252">
        <v>253.8</v>
      </c>
      <c r="F35" s="285">
        <v>6.6000000000000003E-2</v>
      </c>
      <c r="G35" s="84"/>
    </row>
    <row r="36" spans="1:7" x14ac:dyDescent="0.25">
      <c r="A36" s="81">
        <v>2020</v>
      </c>
      <c r="B36" s="82"/>
      <c r="C36" s="252">
        <v>239.7</v>
      </c>
      <c r="D36" s="252">
        <v>239.7</v>
      </c>
      <c r="E36" s="252">
        <v>248.87</v>
      </c>
      <c r="F36" s="285">
        <v>6.3E-2</v>
      </c>
      <c r="G36" s="84"/>
    </row>
    <row r="37" spans="1:7" x14ac:dyDescent="0.25">
      <c r="A37" s="81">
        <v>2021</v>
      </c>
      <c r="B37" s="82"/>
      <c r="C37" s="82">
        <f>C36</f>
        <v>239.7</v>
      </c>
      <c r="D37" s="81">
        <f t="shared" ref="D37:D38" si="5">B37+C37</f>
        <v>239.7</v>
      </c>
      <c r="E37" s="367">
        <v>257.19164233916365</v>
      </c>
      <c r="F37" s="83">
        <v>5.7277034845960216E-2</v>
      </c>
      <c r="G37" s="84"/>
    </row>
    <row r="38" spans="1:7" ht="25.5" x14ac:dyDescent="0.25">
      <c r="A38" s="81" t="s">
        <v>514</v>
      </c>
      <c r="B38" s="82"/>
      <c r="C38" s="82">
        <f>C37</f>
        <v>239.7</v>
      </c>
      <c r="D38" s="81">
        <f t="shared" si="5"/>
        <v>239.7</v>
      </c>
      <c r="E38" s="82"/>
      <c r="F38" s="83"/>
      <c r="G38" s="84"/>
    </row>
    <row r="39" spans="1:7" x14ac:dyDescent="0.25">
      <c r="A39" s="446" t="s">
        <v>2212</v>
      </c>
      <c r="B39" s="446"/>
      <c r="C39" s="446"/>
      <c r="D39" s="446"/>
      <c r="E39" s="446"/>
      <c r="F39" s="446"/>
      <c r="G39" s="84"/>
    </row>
    <row r="40" spans="1:7" x14ac:dyDescent="0.25">
      <c r="A40" s="250">
        <v>2017</v>
      </c>
      <c r="B40" s="82"/>
      <c r="C40" s="252">
        <v>283.39999999999998</v>
      </c>
      <c r="D40" s="252">
        <v>283.39999999999998</v>
      </c>
      <c r="E40" s="252">
        <v>279.12</v>
      </c>
      <c r="F40" s="285">
        <v>5.2999999999999999E-2</v>
      </c>
      <c r="G40" s="84"/>
    </row>
    <row r="41" spans="1:7" x14ac:dyDescent="0.25">
      <c r="A41" s="250">
        <v>2018</v>
      </c>
      <c r="B41" s="82"/>
      <c r="C41" s="252">
        <v>283.39999999999998</v>
      </c>
      <c r="D41" s="252">
        <v>283.39999999999998</v>
      </c>
      <c r="E41" s="252">
        <v>279.76</v>
      </c>
      <c r="F41" s="285">
        <v>4.9000000000000002E-2</v>
      </c>
      <c r="G41" s="84"/>
    </row>
    <row r="42" spans="1:7" x14ac:dyDescent="0.25">
      <c r="A42" s="250">
        <v>2019</v>
      </c>
      <c r="B42" s="82"/>
      <c r="C42" s="252">
        <v>273.10000000000002</v>
      </c>
      <c r="D42" s="252">
        <v>273.10000000000002</v>
      </c>
      <c r="E42" s="252">
        <v>268.81</v>
      </c>
      <c r="F42" s="285">
        <v>0.05</v>
      </c>
      <c r="G42" s="84"/>
    </row>
    <row r="43" spans="1:7" x14ac:dyDescent="0.25">
      <c r="A43" s="81">
        <v>2020</v>
      </c>
      <c r="B43" s="82"/>
      <c r="C43" s="252">
        <v>275.60000000000002</v>
      </c>
      <c r="D43" s="252">
        <v>275.60000000000002</v>
      </c>
      <c r="E43" s="252">
        <v>282.32</v>
      </c>
      <c r="F43" s="285">
        <v>4.7E-2</v>
      </c>
      <c r="G43" s="84"/>
    </row>
    <row r="44" spans="1:7" x14ac:dyDescent="0.25">
      <c r="A44" s="81">
        <v>2021</v>
      </c>
      <c r="B44" s="82"/>
      <c r="C44" s="82">
        <f>C43</f>
        <v>275.60000000000002</v>
      </c>
      <c r="D44" s="81">
        <f t="shared" ref="D44:D45" si="6">B44+C44</f>
        <v>275.60000000000002</v>
      </c>
      <c r="E44" s="367">
        <v>282.26126591374123</v>
      </c>
      <c r="F44" s="83">
        <v>3.8759374095592283E-2</v>
      </c>
      <c r="G44" s="84"/>
    </row>
    <row r="45" spans="1:7" ht="25.5" x14ac:dyDescent="0.25">
      <c r="A45" s="81" t="s">
        <v>514</v>
      </c>
      <c r="B45" s="82"/>
      <c r="C45" s="82">
        <f>C44</f>
        <v>275.60000000000002</v>
      </c>
      <c r="D45" s="81">
        <f t="shared" si="6"/>
        <v>275.60000000000002</v>
      </c>
      <c r="E45" s="82"/>
      <c r="F45" s="83"/>
      <c r="G45" s="84"/>
    </row>
    <row r="46" spans="1:7" x14ac:dyDescent="0.25">
      <c r="A46" s="446" t="s">
        <v>2213</v>
      </c>
      <c r="B46" s="446"/>
      <c r="C46" s="446"/>
      <c r="D46" s="446"/>
      <c r="E46" s="446"/>
      <c r="F46" s="446"/>
      <c r="G46" s="84"/>
    </row>
    <row r="47" spans="1:7" x14ac:dyDescent="0.25">
      <c r="A47" s="250">
        <v>2017</v>
      </c>
      <c r="B47" s="82"/>
      <c r="C47" s="252">
        <v>4819.2</v>
      </c>
      <c r="D47" s="252">
        <v>4819.2</v>
      </c>
      <c r="E47" s="252">
        <v>4840.75</v>
      </c>
      <c r="F47" s="285">
        <v>0.14499999999999999</v>
      </c>
      <c r="G47" s="84"/>
    </row>
    <row r="48" spans="1:7" x14ac:dyDescent="0.25">
      <c r="A48" s="250">
        <v>2018</v>
      </c>
      <c r="B48" s="82"/>
      <c r="C48" s="252">
        <v>4819.2</v>
      </c>
      <c r="D48" s="252">
        <v>4819.2</v>
      </c>
      <c r="E48" s="252">
        <v>4782.79</v>
      </c>
      <c r="F48" s="285">
        <v>0.14099999999999999</v>
      </c>
      <c r="G48" s="84"/>
    </row>
    <row r="49" spans="1:7" x14ac:dyDescent="0.25">
      <c r="A49" s="250">
        <v>2019</v>
      </c>
      <c r="B49" s="82"/>
      <c r="C49" s="252">
        <v>4693.3999999999996</v>
      </c>
      <c r="D49" s="252">
        <v>4693.3999999999996</v>
      </c>
      <c r="E49" s="252">
        <v>4738.47</v>
      </c>
      <c r="F49" s="285">
        <v>0.14199999999999999</v>
      </c>
      <c r="G49" s="84"/>
    </row>
    <row r="50" spans="1:7" x14ac:dyDescent="0.25">
      <c r="A50" s="81">
        <v>2020</v>
      </c>
      <c r="B50" s="82"/>
      <c r="C50" s="252">
        <v>4640</v>
      </c>
      <c r="D50" s="252">
        <v>4640</v>
      </c>
      <c r="E50" s="252">
        <v>4840.76</v>
      </c>
      <c r="F50" s="285">
        <v>0.13900000000000001</v>
      </c>
      <c r="G50" s="84"/>
    </row>
    <row r="51" spans="1:7" x14ac:dyDescent="0.25">
      <c r="A51" s="81">
        <v>2021</v>
      </c>
      <c r="B51" s="82"/>
      <c r="C51" s="82">
        <f>C50</f>
        <v>4640</v>
      </c>
      <c r="D51" s="81">
        <f t="shared" ref="D51:D52" si="7">B51+C51</f>
        <v>4640</v>
      </c>
      <c r="E51" s="367">
        <v>5256.5225716283358</v>
      </c>
      <c r="F51" s="83">
        <v>0.12163455808024248</v>
      </c>
      <c r="G51" s="84"/>
    </row>
    <row r="52" spans="1:7" ht="25.5" x14ac:dyDescent="0.25">
      <c r="A52" s="81" t="s">
        <v>514</v>
      </c>
      <c r="B52" s="82"/>
      <c r="C52" s="82">
        <f>C51</f>
        <v>4640</v>
      </c>
      <c r="D52" s="81">
        <f t="shared" si="7"/>
        <v>4640</v>
      </c>
      <c r="E52" s="82"/>
      <c r="F52" s="83"/>
      <c r="G52" s="84"/>
    </row>
    <row r="53" spans="1:7" x14ac:dyDescent="0.25">
      <c r="A53" s="446" t="s">
        <v>2214</v>
      </c>
      <c r="B53" s="446"/>
      <c r="C53" s="446"/>
      <c r="D53" s="446"/>
      <c r="E53" s="446"/>
      <c r="F53" s="446"/>
      <c r="G53" s="84"/>
    </row>
    <row r="54" spans="1:7" x14ac:dyDescent="0.25">
      <c r="A54" s="250">
        <v>2017</v>
      </c>
      <c r="B54" s="82"/>
      <c r="C54" s="252">
        <v>208.8</v>
      </c>
      <c r="D54" s="252">
        <v>208.8</v>
      </c>
      <c r="E54" s="252">
        <v>159.22999999999999</v>
      </c>
      <c r="F54" s="285">
        <v>0.13</v>
      </c>
      <c r="G54" s="84"/>
    </row>
    <row r="55" spans="1:7" x14ac:dyDescent="0.25">
      <c r="A55" s="250">
        <v>2018</v>
      </c>
      <c r="B55" s="82"/>
      <c r="C55" s="252">
        <v>208.8</v>
      </c>
      <c r="D55" s="252">
        <v>208.8</v>
      </c>
      <c r="E55" s="252">
        <v>118.67</v>
      </c>
      <c r="F55" s="285">
        <v>0.126</v>
      </c>
      <c r="G55" s="84"/>
    </row>
    <row r="56" spans="1:7" x14ac:dyDescent="0.25">
      <c r="A56" s="250">
        <v>2019</v>
      </c>
      <c r="B56" s="82"/>
      <c r="C56" s="252">
        <v>210.9</v>
      </c>
      <c r="D56" s="252">
        <v>210.9</v>
      </c>
      <c r="E56" s="252">
        <v>90.38</v>
      </c>
      <c r="F56" s="285">
        <v>0.127</v>
      </c>
      <c r="G56" s="84"/>
    </row>
    <row r="57" spans="1:7" x14ac:dyDescent="0.25">
      <c r="A57" s="81">
        <v>2020</v>
      </c>
      <c r="B57" s="82"/>
      <c r="C57" s="252">
        <v>223.4</v>
      </c>
      <c r="D57" s="252">
        <v>223.4</v>
      </c>
      <c r="E57" s="252">
        <v>182.7</v>
      </c>
      <c r="F57" s="285">
        <v>0.124</v>
      </c>
      <c r="G57" s="84"/>
    </row>
    <row r="58" spans="1:7" x14ac:dyDescent="0.25">
      <c r="A58" s="81">
        <v>2021</v>
      </c>
      <c r="B58" s="82"/>
      <c r="C58" s="82">
        <f>C57</f>
        <v>223.4</v>
      </c>
      <c r="D58" s="81">
        <f t="shared" ref="D58:D59" si="8">B58+C58</f>
        <v>223.4</v>
      </c>
      <c r="E58" s="367">
        <v>179.45252805703649</v>
      </c>
      <c r="F58" s="83">
        <v>0.1108012077482798</v>
      </c>
      <c r="G58" s="84"/>
    </row>
    <row r="59" spans="1:7" ht="25.5" x14ac:dyDescent="0.25">
      <c r="A59" s="81" t="s">
        <v>514</v>
      </c>
      <c r="B59" s="82"/>
      <c r="C59" s="82">
        <f>C58</f>
        <v>223.4</v>
      </c>
      <c r="D59" s="81">
        <f t="shared" si="8"/>
        <v>223.4</v>
      </c>
      <c r="E59" s="82"/>
      <c r="F59" s="83"/>
      <c r="G59" s="84"/>
    </row>
    <row r="60" spans="1:7" x14ac:dyDescent="0.25">
      <c r="A60" s="446" t="s">
        <v>2215</v>
      </c>
      <c r="B60" s="446"/>
      <c r="C60" s="446"/>
      <c r="D60" s="446"/>
      <c r="E60" s="446"/>
      <c r="F60" s="446"/>
      <c r="G60" s="84"/>
    </row>
    <row r="61" spans="1:7" x14ac:dyDescent="0.25">
      <c r="A61" s="250">
        <v>2017</v>
      </c>
      <c r="B61" s="82"/>
      <c r="C61" s="252">
        <v>123.5</v>
      </c>
      <c r="D61" s="252">
        <v>123.5</v>
      </c>
      <c r="E61" s="252">
        <v>90.77</v>
      </c>
      <c r="F61" s="285">
        <v>0.24399999999999999</v>
      </c>
      <c r="G61" s="84"/>
    </row>
    <row r="62" spans="1:7" x14ac:dyDescent="0.25">
      <c r="A62" s="250">
        <v>2018</v>
      </c>
      <c r="B62" s="82"/>
      <c r="C62" s="252">
        <v>123.5</v>
      </c>
      <c r="D62" s="252">
        <v>123.5</v>
      </c>
      <c r="E62" s="252">
        <v>90.05</v>
      </c>
      <c r="F62" s="285">
        <v>0.24</v>
      </c>
      <c r="G62" s="84"/>
    </row>
    <row r="63" spans="1:7" x14ac:dyDescent="0.25">
      <c r="A63" s="250">
        <v>2019</v>
      </c>
      <c r="B63" s="82"/>
      <c r="C63" s="252">
        <v>121.8</v>
      </c>
      <c r="D63" s="252">
        <v>121.8</v>
      </c>
      <c r="E63" s="252">
        <v>111.55</v>
      </c>
      <c r="F63" s="285">
        <v>0.24099999999999999</v>
      </c>
      <c r="G63" s="84"/>
    </row>
    <row r="64" spans="1:7" x14ac:dyDescent="0.25">
      <c r="A64" s="81">
        <v>2020</v>
      </c>
      <c r="B64" s="82"/>
      <c r="C64" s="252">
        <v>121.5</v>
      </c>
      <c r="D64" s="252">
        <v>121.5</v>
      </c>
      <c r="E64" s="252">
        <v>117.49</v>
      </c>
      <c r="F64" s="285">
        <v>0.23799999999999999</v>
      </c>
      <c r="G64" s="84"/>
    </row>
    <row r="65" spans="1:7" x14ac:dyDescent="0.25">
      <c r="A65" s="81">
        <v>2021</v>
      </c>
      <c r="B65" s="82"/>
      <c r="C65" s="82">
        <f>C64</f>
        <v>121.5</v>
      </c>
      <c r="D65" s="81">
        <f t="shared" ref="D65:D66" si="9">B65+C65</f>
        <v>121.5</v>
      </c>
      <c r="E65" s="367">
        <v>134.87447098725437</v>
      </c>
      <c r="F65" s="83">
        <v>0.23380392633913083</v>
      </c>
      <c r="G65" s="84"/>
    </row>
    <row r="66" spans="1:7" ht="25.5" x14ac:dyDescent="0.25">
      <c r="A66" s="81" t="s">
        <v>514</v>
      </c>
      <c r="B66" s="82"/>
      <c r="C66" s="82">
        <f>C65</f>
        <v>121.5</v>
      </c>
      <c r="D66" s="81">
        <f t="shared" si="9"/>
        <v>121.5</v>
      </c>
      <c r="E66" s="82"/>
      <c r="F66" s="83"/>
      <c r="G66" s="84"/>
    </row>
    <row r="67" spans="1:7" x14ac:dyDescent="0.25">
      <c r="A67" s="446" t="s">
        <v>2216</v>
      </c>
      <c r="B67" s="446"/>
      <c r="C67" s="446"/>
      <c r="D67" s="446"/>
      <c r="E67" s="446"/>
      <c r="F67" s="446"/>
      <c r="G67" s="84"/>
    </row>
    <row r="68" spans="1:7" x14ac:dyDescent="0.25">
      <c r="A68" s="250">
        <v>2017</v>
      </c>
      <c r="B68" s="82"/>
      <c r="C68" s="252">
        <v>254.4</v>
      </c>
      <c r="D68" s="252">
        <v>254.4</v>
      </c>
      <c r="E68" s="252">
        <v>264.48</v>
      </c>
      <c r="F68" s="285">
        <v>0.115</v>
      </c>
      <c r="G68" s="84"/>
    </row>
    <row r="69" spans="1:7" x14ac:dyDescent="0.25">
      <c r="A69" s="250">
        <v>2018</v>
      </c>
      <c r="B69" s="82"/>
      <c r="C69" s="252">
        <v>254.4</v>
      </c>
      <c r="D69" s="252">
        <v>254.4</v>
      </c>
      <c r="E69" s="252">
        <v>251.26</v>
      </c>
      <c r="F69" s="285">
        <v>0.111</v>
      </c>
      <c r="G69" s="84"/>
    </row>
    <row r="70" spans="1:7" x14ac:dyDescent="0.25">
      <c r="A70" s="250">
        <v>2019</v>
      </c>
      <c r="B70" s="82"/>
      <c r="C70" s="252">
        <v>261.2</v>
      </c>
      <c r="D70" s="252">
        <v>261.2</v>
      </c>
      <c r="E70" s="252">
        <v>249.41</v>
      </c>
      <c r="F70" s="285">
        <v>0.112</v>
      </c>
      <c r="G70" s="84"/>
    </row>
    <row r="71" spans="1:7" x14ac:dyDescent="0.25">
      <c r="A71" s="81">
        <v>2020</v>
      </c>
      <c r="B71" s="82"/>
      <c r="C71" s="252">
        <v>259.3</v>
      </c>
      <c r="D71" s="252">
        <v>259.3</v>
      </c>
      <c r="E71" s="252">
        <v>253.37</v>
      </c>
      <c r="F71" s="285">
        <v>0.109</v>
      </c>
      <c r="G71" s="84"/>
    </row>
    <row r="72" spans="1:7" x14ac:dyDescent="0.25">
      <c r="A72" s="81">
        <v>2021</v>
      </c>
      <c r="B72" s="82"/>
      <c r="C72" s="82">
        <f>C71</f>
        <v>259.3</v>
      </c>
      <c r="D72" s="81">
        <f t="shared" ref="D72:D73" si="10">B72+C72</f>
        <v>259.3</v>
      </c>
      <c r="E72" s="367">
        <v>244.99402042397691</v>
      </c>
      <c r="F72" s="367">
        <v>8.7723124889977092E-2</v>
      </c>
      <c r="G72" s="84"/>
    </row>
    <row r="73" spans="1:7" ht="25.5" x14ac:dyDescent="0.25">
      <c r="A73" s="81" t="s">
        <v>514</v>
      </c>
      <c r="B73" s="82"/>
      <c r="C73" s="82">
        <f>C72</f>
        <v>259.3</v>
      </c>
      <c r="D73" s="81">
        <f t="shared" si="10"/>
        <v>259.3</v>
      </c>
      <c r="E73" s="82"/>
      <c r="F73" s="83"/>
      <c r="G73" s="84"/>
    </row>
    <row r="74" spans="1:7" x14ac:dyDescent="0.25">
      <c r="A74" s="446" t="s">
        <v>2217</v>
      </c>
      <c r="B74" s="446"/>
      <c r="C74" s="446"/>
      <c r="D74" s="446"/>
      <c r="E74" s="446"/>
      <c r="F74" s="446"/>
      <c r="G74" s="84"/>
    </row>
    <row r="75" spans="1:7" x14ac:dyDescent="0.25">
      <c r="A75" s="250">
        <v>2017</v>
      </c>
      <c r="B75" s="82"/>
      <c r="C75" s="252">
        <v>360.7</v>
      </c>
      <c r="D75" s="252">
        <v>360.7</v>
      </c>
      <c r="E75" s="252">
        <v>344.02</v>
      </c>
      <c r="F75" s="285">
        <v>4.4999999999999998E-2</v>
      </c>
      <c r="G75" s="84"/>
    </row>
    <row r="76" spans="1:7" x14ac:dyDescent="0.25">
      <c r="A76" s="250">
        <v>2018</v>
      </c>
      <c r="B76" s="82"/>
      <c r="C76" s="252">
        <v>360.7</v>
      </c>
      <c r="D76" s="252">
        <v>360.7</v>
      </c>
      <c r="E76" s="252">
        <v>342.83</v>
      </c>
      <c r="F76" s="285">
        <v>4.1000000000000002E-2</v>
      </c>
      <c r="G76" s="84"/>
    </row>
    <row r="77" spans="1:7" x14ac:dyDescent="0.25">
      <c r="A77" s="250">
        <v>2019</v>
      </c>
      <c r="B77" s="82"/>
      <c r="C77" s="252">
        <v>355.4</v>
      </c>
      <c r="D77" s="252">
        <v>355.4</v>
      </c>
      <c r="E77" s="252">
        <v>340</v>
      </c>
      <c r="F77" s="285">
        <v>4.2000000000000003E-2</v>
      </c>
      <c r="G77" s="84"/>
    </row>
    <row r="78" spans="1:7" x14ac:dyDescent="0.25">
      <c r="A78" s="81">
        <v>2020</v>
      </c>
      <c r="B78" s="82"/>
      <c r="C78" s="252">
        <v>354.3</v>
      </c>
      <c r="D78" s="252">
        <v>354.3</v>
      </c>
      <c r="E78" s="252">
        <v>344.95</v>
      </c>
      <c r="F78" s="285">
        <v>3.9E-2</v>
      </c>
      <c r="G78" s="84"/>
    </row>
    <row r="79" spans="1:7" x14ac:dyDescent="0.25">
      <c r="A79" s="81">
        <v>2021</v>
      </c>
      <c r="B79" s="82"/>
      <c r="C79" s="82">
        <f>C78</f>
        <v>354.3</v>
      </c>
      <c r="D79" s="81">
        <f t="shared" ref="D79:D80" si="11">B79+C79</f>
        <v>354.3</v>
      </c>
      <c r="E79" s="367">
        <v>360.0668007651625</v>
      </c>
      <c r="F79" s="83">
        <v>3.6094859819054192E-2</v>
      </c>
      <c r="G79" s="84"/>
    </row>
    <row r="80" spans="1:7" ht="25.5" x14ac:dyDescent="0.25">
      <c r="A80" s="81" t="s">
        <v>514</v>
      </c>
      <c r="B80" s="82"/>
      <c r="C80" s="82">
        <f>C79</f>
        <v>354.3</v>
      </c>
      <c r="D80" s="81">
        <f t="shared" si="11"/>
        <v>354.3</v>
      </c>
      <c r="E80" s="82"/>
      <c r="F80" s="83"/>
      <c r="G80" s="84"/>
    </row>
    <row r="81" spans="1:7" x14ac:dyDescent="0.25">
      <c r="A81" s="446" t="s">
        <v>2218</v>
      </c>
      <c r="B81" s="446"/>
      <c r="C81" s="446"/>
      <c r="D81" s="446"/>
      <c r="E81" s="446"/>
      <c r="F81" s="446"/>
      <c r="G81" s="84"/>
    </row>
    <row r="82" spans="1:7" x14ac:dyDescent="0.25">
      <c r="A82" s="250">
        <v>2017</v>
      </c>
      <c r="B82" s="82"/>
      <c r="C82" s="252">
        <v>1873.4</v>
      </c>
      <c r="D82" s="252">
        <v>1873.4</v>
      </c>
      <c r="E82" s="252">
        <v>1871.29</v>
      </c>
      <c r="F82" s="285">
        <v>0.13300000000000001</v>
      </c>
      <c r="G82" s="84"/>
    </row>
    <row r="83" spans="1:7" x14ac:dyDescent="0.25">
      <c r="A83" s="250">
        <v>2018</v>
      </c>
      <c r="B83" s="82"/>
      <c r="C83" s="252">
        <v>1873.4</v>
      </c>
      <c r="D83" s="252">
        <v>1873.4</v>
      </c>
      <c r="E83" s="252">
        <v>1872.79</v>
      </c>
      <c r="F83" s="285">
        <v>0.129</v>
      </c>
      <c r="G83" s="84"/>
    </row>
    <row r="84" spans="1:7" x14ac:dyDescent="0.25">
      <c r="A84" s="250">
        <v>2019</v>
      </c>
      <c r="B84" s="82"/>
      <c r="C84" s="252">
        <v>1819.7</v>
      </c>
      <c r="D84" s="252">
        <v>1819.7</v>
      </c>
      <c r="E84" s="252">
        <v>1789.73</v>
      </c>
      <c r="F84" s="285">
        <v>0.13</v>
      </c>
      <c r="G84" s="84"/>
    </row>
    <row r="85" spans="1:7" x14ac:dyDescent="0.25">
      <c r="A85" s="81">
        <v>2020</v>
      </c>
      <c r="B85" s="82"/>
      <c r="C85" s="252">
        <v>1761.9</v>
      </c>
      <c r="D85" s="252">
        <v>1761.9</v>
      </c>
      <c r="E85" s="252">
        <v>1823.76</v>
      </c>
      <c r="F85" s="285">
        <v>0.127</v>
      </c>
      <c r="G85" s="84"/>
    </row>
    <row r="86" spans="1:7" x14ac:dyDescent="0.25">
      <c r="A86" s="81">
        <v>2021</v>
      </c>
      <c r="B86" s="82"/>
      <c r="C86" s="82">
        <f>C85</f>
        <v>1761.9</v>
      </c>
      <c r="D86" s="81">
        <f t="shared" ref="D86:D87" si="12">B86+C86</f>
        <v>1761.9</v>
      </c>
      <c r="E86" s="367">
        <v>1848.8318231782814</v>
      </c>
      <c r="F86" s="83">
        <v>0.1090689316512899</v>
      </c>
      <c r="G86" s="84"/>
    </row>
    <row r="87" spans="1:7" ht="25.5" x14ac:dyDescent="0.25">
      <c r="A87" s="81" t="s">
        <v>514</v>
      </c>
      <c r="B87" s="82"/>
      <c r="C87" s="82">
        <f>C86</f>
        <v>1761.9</v>
      </c>
      <c r="D87" s="81">
        <f t="shared" si="12"/>
        <v>1761.9</v>
      </c>
      <c r="E87" s="82"/>
      <c r="F87" s="83"/>
      <c r="G87" s="84"/>
    </row>
    <row r="88" spans="1:7" x14ac:dyDescent="0.25">
      <c r="A88" s="446" t="s">
        <v>2219</v>
      </c>
      <c r="B88" s="446"/>
      <c r="C88" s="446"/>
      <c r="D88" s="446"/>
      <c r="E88" s="446"/>
      <c r="F88" s="446"/>
      <c r="G88" s="84"/>
    </row>
    <row r="89" spans="1:7" x14ac:dyDescent="0.25">
      <c r="A89" s="250">
        <v>2017</v>
      </c>
      <c r="B89" s="82"/>
      <c r="C89" s="252">
        <v>0</v>
      </c>
      <c r="D89" s="252">
        <v>0</v>
      </c>
      <c r="E89" s="252">
        <v>0</v>
      </c>
      <c r="F89" s="285">
        <v>0</v>
      </c>
      <c r="G89" s="84"/>
    </row>
    <row r="90" spans="1:7" x14ac:dyDescent="0.25">
      <c r="A90" s="250">
        <v>2018</v>
      </c>
      <c r="B90" s="82"/>
      <c r="C90" s="252">
        <v>0</v>
      </c>
      <c r="D90" s="252">
        <v>0</v>
      </c>
      <c r="E90" s="252">
        <v>0</v>
      </c>
      <c r="F90" s="285">
        <v>0</v>
      </c>
      <c r="G90" s="84"/>
    </row>
    <row r="91" spans="1:7" x14ac:dyDescent="0.25">
      <c r="A91" s="250">
        <v>2019</v>
      </c>
      <c r="B91" s="82"/>
      <c r="C91" s="252">
        <v>527.1</v>
      </c>
      <c r="D91" s="252">
        <v>527.1</v>
      </c>
      <c r="E91" s="252">
        <v>467.01</v>
      </c>
      <c r="F91" s="285">
        <v>0.27300000000000002</v>
      </c>
      <c r="G91" s="84"/>
    </row>
    <row r="92" spans="1:7" x14ac:dyDescent="0.25">
      <c r="A92" s="81">
        <v>2020</v>
      </c>
      <c r="B92" s="82"/>
      <c r="C92" s="252">
        <v>1068.9000000000001</v>
      </c>
      <c r="D92" s="252">
        <v>1068.9000000000001</v>
      </c>
      <c r="E92" s="252">
        <v>987.8</v>
      </c>
      <c r="F92" s="285">
        <v>0.27</v>
      </c>
      <c r="G92" s="84"/>
    </row>
    <row r="93" spans="1:7" x14ac:dyDescent="0.25">
      <c r="A93" s="81">
        <v>2021</v>
      </c>
      <c r="B93" s="82"/>
      <c r="C93" s="82">
        <f>C92</f>
        <v>1068.9000000000001</v>
      </c>
      <c r="D93" s="81">
        <f t="shared" ref="D93:D94" si="13">B93+C93</f>
        <v>1068.9000000000001</v>
      </c>
      <c r="E93" s="367">
        <v>1026.4368202920643</v>
      </c>
      <c r="F93" s="83">
        <v>0.27602627326590623</v>
      </c>
      <c r="G93" s="84"/>
    </row>
    <row r="94" spans="1:7" ht="25.5" x14ac:dyDescent="0.25">
      <c r="A94" s="81" t="s">
        <v>514</v>
      </c>
      <c r="B94" s="82"/>
      <c r="C94" s="82">
        <f>C93</f>
        <v>1068.9000000000001</v>
      </c>
      <c r="D94" s="81">
        <f t="shared" si="13"/>
        <v>1068.9000000000001</v>
      </c>
      <c r="E94" s="82"/>
      <c r="F94" s="83"/>
      <c r="G94" s="84"/>
    </row>
    <row r="95" spans="1:7" x14ac:dyDescent="0.25">
      <c r="A95" s="446" t="s">
        <v>2220</v>
      </c>
      <c r="B95" s="446"/>
      <c r="C95" s="446"/>
      <c r="D95" s="446"/>
      <c r="E95" s="446"/>
      <c r="F95" s="446"/>
      <c r="G95" s="84"/>
    </row>
    <row r="96" spans="1:7" x14ac:dyDescent="0.25">
      <c r="A96" s="250">
        <v>2017</v>
      </c>
      <c r="B96" s="82"/>
      <c r="C96" s="252">
        <v>11243.9</v>
      </c>
      <c r="D96" s="252">
        <v>11243.9</v>
      </c>
      <c r="E96" s="252">
        <v>11127.9</v>
      </c>
      <c r="F96" s="285">
        <v>0.111</v>
      </c>
      <c r="G96" s="84"/>
    </row>
    <row r="97" spans="1:7" x14ac:dyDescent="0.25">
      <c r="A97" s="250">
        <v>2018</v>
      </c>
      <c r="B97" s="82"/>
      <c r="C97" s="252">
        <v>11243.9</v>
      </c>
      <c r="D97" s="252">
        <v>11243.9</v>
      </c>
      <c r="E97" s="252">
        <v>11558.54</v>
      </c>
      <c r="F97" s="285">
        <v>0.107</v>
      </c>
      <c r="G97" s="84"/>
    </row>
    <row r="98" spans="1:7" x14ac:dyDescent="0.25">
      <c r="A98" s="250">
        <v>2019</v>
      </c>
      <c r="B98" s="82"/>
      <c r="C98" s="252">
        <v>10990</v>
      </c>
      <c r="D98" s="252">
        <v>10990</v>
      </c>
      <c r="E98" s="252">
        <v>11216.56</v>
      </c>
      <c r="F98" s="285">
        <v>0.108</v>
      </c>
      <c r="G98" s="84"/>
    </row>
    <row r="99" spans="1:7" x14ac:dyDescent="0.25">
      <c r="A99" s="81">
        <v>2020</v>
      </c>
      <c r="B99" s="82"/>
      <c r="C99" s="252">
        <v>10883</v>
      </c>
      <c r="D99" s="252">
        <v>10883</v>
      </c>
      <c r="E99" s="252">
        <v>11251.41</v>
      </c>
      <c r="F99" s="285">
        <v>0.105</v>
      </c>
      <c r="G99" s="84"/>
    </row>
    <row r="100" spans="1:7" x14ac:dyDescent="0.25">
      <c r="A100" s="81">
        <v>2021</v>
      </c>
      <c r="B100" s="82"/>
      <c r="C100" s="82">
        <f>C99</f>
        <v>10883</v>
      </c>
      <c r="D100" s="81">
        <f t="shared" ref="D100:D101" si="14">B100+C100</f>
        <v>10883</v>
      </c>
      <c r="E100" s="367">
        <v>11047.592122268961</v>
      </c>
      <c r="F100" s="83">
        <v>8.7638133501166865E-2</v>
      </c>
      <c r="G100" s="84"/>
    </row>
    <row r="101" spans="1:7" ht="25.5" x14ac:dyDescent="0.25">
      <c r="A101" s="81" t="s">
        <v>514</v>
      </c>
      <c r="B101" s="82"/>
      <c r="C101" s="82">
        <f>C100</f>
        <v>10883</v>
      </c>
      <c r="D101" s="81">
        <f t="shared" si="14"/>
        <v>10883</v>
      </c>
      <c r="E101" s="82"/>
      <c r="F101" s="83"/>
      <c r="G101" s="84"/>
    </row>
    <row r="102" spans="1:7" x14ac:dyDescent="0.25">
      <c r="A102" s="446" t="s">
        <v>2221</v>
      </c>
      <c r="B102" s="446"/>
      <c r="C102" s="446"/>
      <c r="D102" s="446"/>
      <c r="E102" s="446"/>
      <c r="F102" s="446"/>
      <c r="G102" s="84"/>
    </row>
    <row r="103" spans="1:7" x14ac:dyDescent="0.25">
      <c r="A103" s="250">
        <v>2017</v>
      </c>
      <c r="B103" s="82"/>
      <c r="C103" s="252">
        <v>103.2</v>
      </c>
      <c r="D103" s="252">
        <v>103.2</v>
      </c>
      <c r="E103" s="252">
        <v>98.81</v>
      </c>
      <c r="F103" s="285">
        <v>0.151</v>
      </c>
      <c r="G103" s="84"/>
    </row>
    <row r="104" spans="1:7" x14ac:dyDescent="0.25">
      <c r="A104" s="250">
        <v>2018</v>
      </c>
      <c r="B104" s="82"/>
      <c r="C104" s="252">
        <v>103.2</v>
      </c>
      <c r="D104" s="252">
        <v>103.2</v>
      </c>
      <c r="E104" s="252">
        <v>86.33</v>
      </c>
      <c r="F104" s="285">
        <v>0.14699999999999999</v>
      </c>
      <c r="G104" s="84"/>
    </row>
    <row r="105" spans="1:7" x14ac:dyDescent="0.25">
      <c r="A105" s="250">
        <v>2019</v>
      </c>
      <c r="B105" s="82"/>
      <c r="C105" s="252">
        <v>100.9</v>
      </c>
      <c r="D105" s="252">
        <v>100.9</v>
      </c>
      <c r="E105" s="252">
        <v>88.12</v>
      </c>
      <c r="F105" s="285">
        <v>0.14799999999999999</v>
      </c>
      <c r="G105" s="84"/>
    </row>
    <row r="106" spans="1:7" x14ac:dyDescent="0.25">
      <c r="A106" s="81">
        <v>2020</v>
      </c>
      <c r="B106" s="82"/>
      <c r="C106" s="252">
        <v>99.6</v>
      </c>
      <c r="D106" s="252">
        <v>99.6</v>
      </c>
      <c r="E106" s="252">
        <v>93.88</v>
      </c>
      <c r="F106" s="285">
        <v>0.14499999999999999</v>
      </c>
      <c r="G106" s="84"/>
    </row>
    <row r="107" spans="1:7" x14ac:dyDescent="0.25">
      <c r="A107" s="81">
        <v>2021</v>
      </c>
      <c r="B107" s="82"/>
      <c r="C107" s="82">
        <f>C106</f>
        <v>99.6</v>
      </c>
      <c r="D107" s="81">
        <f t="shared" ref="D107:D108" si="15">B107+C107</f>
        <v>99.6</v>
      </c>
      <c r="E107" s="367">
        <v>103.50103326949086</v>
      </c>
      <c r="F107" s="83">
        <v>0.13705841579200548</v>
      </c>
      <c r="G107" s="84"/>
    </row>
    <row r="108" spans="1:7" ht="25.5" x14ac:dyDescent="0.25">
      <c r="A108" s="81" t="s">
        <v>514</v>
      </c>
      <c r="B108" s="82"/>
      <c r="C108" s="82">
        <f>C107</f>
        <v>99.6</v>
      </c>
      <c r="D108" s="81">
        <f t="shared" si="15"/>
        <v>99.6</v>
      </c>
      <c r="E108" s="82"/>
      <c r="F108" s="83"/>
      <c r="G108" s="84"/>
    </row>
    <row r="109" spans="1:7" x14ac:dyDescent="0.25">
      <c r="A109" s="446" t="s">
        <v>2222</v>
      </c>
      <c r="B109" s="446"/>
      <c r="C109" s="446"/>
      <c r="D109" s="446"/>
      <c r="E109" s="446"/>
      <c r="F109" s="446"/>
      <c r="G109" s="84"/>
    </row>
    <row r="110" spans="1:7" x14ac:dyDescent="0.25">
      <c r="A110" s="250">
        <v>2017</v>
      </c>
      <c r="B110" s="82"/>
      <c r="C110" s="252">
        <v>115.4</v>
      </c>
      <c r="D110" s="252">
        <v>115.4</v>
      </c>
      <c r="E110" s="252">
        <v>72.400000000000006</v>
      </c>
      <c r="F110" s="285">
        <v>7.0999999999999994E-2</v>
      </c>
      <c r="G110" s="84"/>
    </row>
    <row r="111" spans="1:7" x14ac:dyDescent="0.25">
      <c r="A111" s="250">
        <v>2018</v>
      </c>
      <c r="B111" s="82"/>
      <c r="C111" s="252">
        <v>115.4</v>
      </c>
      <c r="D111" s="252">
        <v>115.4</v>
      </c>
      <c r="E111" s="252">
        <v>71.02</v>
      </c>
      <c r="F111" s="285">
        <v>6.7000000000000004E-2</v>
      </c>
      <c r="G111" s="84"/>
    </row>
    <row r="112" spans="1:7" x14ac:dyDescent="0.25">
      <c r="A112" s="250">
        <v>2019</v>
      </c>
      <c r="B112" s="82"/>
      <c r="C112" s="252">
        <v>119.8</v>
      </c>
      <c r="D112" s="252">
        <v>119.8</v>
      </c>
      <c r="E112" s="252">
        <v>67.849999999999994</v>
      </c>
      <c r="F112" s="285">
        <v>6.8000000000000005E-2</v>
      </c>
      <c r="G112" s="84"/>
    </row>
    <row r="113" spans="1:7" x14ac:dyDescent="0.25">
      <c r="A113" s="81">
        <v>2020</v>
      </c>
      <c r="B113" s="82"/>
      <c r="C113" s="252">
        <v>119.4</v>
      </c>
      <c r="D113" s="252">
        <v>119.4</v>
      </c>
      <c r="E113" s="252">
        <v>64.09</v>
      </c>
      <c r="F113" s="285">
        <v>6.5100000000000005E-2</v>
      </c>
      <c r="G113" s="84"/>
    </row>
    <row r="114" spans="1:7" x14ac:dyDescent="0.25">
      <c r="A114" s="81">
        <v>2021</v>
      </c>
      <c r="B114" s="82"/>
      <c r="C114" s="82">
        <f>C113</f>
        <v>119.4</v>
      </c>
      <c r="D114" s="81">
        <f t="shared" ref="D114:D115" si="16">B114+C114</f>
        <v>119.4</v>
      </c>
      <c r="E114" s="367">
        <v>70.81403446522765</v>
      </c>
      <c r="F114" s="83">
        <v>5.8171122665177891E-2</v>
      </c>
      <c r="G114" s="84"/>
    </row>
    <row r="115" spans="1:7" ht="25.5" x14ac:dyDescent="0.25">
      <c r="A115" s="81" t="s">
        <v>514</v>
      </c>
      <c r="B115" s="82"/>
      <c r="C115" s="82">
        <f>C114</f>
        <v>119.4</v>
      </c>
      <c r="D115" s="81">
        <f t="shared" si="16"/>
        <v>119.4</v>
      </c>
      <c r="E115" s="82"/>
      <c r="F115" s="83"/>
      <c r="G115" s="84"/>
    </row>
    <row r="116" spans="1:7" x14ac:dyDescent="0.25">
      <c r="A116" s="446" t="s">
        <v>2223</v>
      </c>
      <c r="B116" s="446"/>
      <c r="C116" s="446"/>
      <c r="D116" s="446"/>
      <c r="E116" s="446"/>
      <c r="F116" s="446"/>
      <c r="G116" s="84"/>
    </row>
    <row r="117" spans="1:7" x14ac:dyDescent="0.25">
      <c r="A117" s="250">
        <v>2017</v>
      </c>
      <c r="B117" s="82"/>
      <c r="C117" s="252">
        <v>5.6</v>
      </c>
      <c r="D117" s="252">
        <v>5.6</v>
      </c>
      <c r="E117" s="252">
        <v>6.44</v>
      </c>
      <c r="F117" s="285">
        <v>2.9000000000000001E-2</v>
      </c>
      <c r="G117" s="84"/>
    </row>
    <row r="118" spans="1:7" x14ac:dyDescent="0.25">
      <c r="A118" s="250">
        <v>2018</v>
      </c>
      <c r="B118" s="82"/>
      <c r="C118" s="252">
        <v>5.6</v>
      </c>
      <c r="D118" s="252">
        <v>5.6</v>
      </c>
      <c r="E118" s="252">
        <v>6.14</v>
      </c>
      <c r="F118" s="285">
        <v>2.5000000000000001E-2</v>
      </c>
      <c r="G118" s="84"/>
    </row>
    <row r="119" spans="1:7" x14ac:dyDescent="0.25">
      <c r="A119" s="250">
        <v>2019</v>
      </c>
      <c r="B119" s="82"/>
      <c r="C119" s="252">
        <v>5.6</v>
      </c>
      <c r="D119" s="252">
        <v>5.6</v>
      </c>
      <c r="E119" s="252">
        <v>5.69</v>
      </c>
      <c r="F119" s="285">
        <v>2.5999999999999999E-2</v>
      </c>
      <c r="G119" s="84"/>
    </row>
    <row r="120" spans="1:7" x14ac:dyDescent="0.25">
      <c r="A120" s="81">
        <v>2020</v>
      </c>
      <c r="B120" s="82"/>
      <c r="C120" s="252">
        <v>5.7</v>
      </c>
      <c r="D120" s="252">
        <v>5.7</v>
      </c>
      <c r="E120" s="252">
        <v>5.94</v>
      </c>
      <c r="F120" s="285">
        <v>2.3E-2</v>
      </c>
      <c r="G120" s="84"/>
    </row>
    <row r="121" spans="1:7" x14ac:dyDescent="0.25">
      <c r="A121" s="81">
        <v>2021</v>
      </c>
      <c r="B121" s="82"/>
      <c r="C121" s="82">
        <v>5.8</v>
      </c>
      <c r="D121" s="81">
        <f t="shared" ref="D121:D122" si="17">B121+C121</f>
        <v>5.8</v>
      </c>
      <c r="E121" s="367">
        <v>6.607326835443037</v>
      </c>
      <c r="F121" s="83">
        <v>2.0669858084974773E-2</v>
      </c>
      <c r="G121" s="84"/>
    </row>
    <row r="122" spans="1:7" ht="25.5" x14ac:dyDescent="0.25">
      <c r="A122" s="81" t="s">
        <v>514</v>
      </c>
      <c r="B122" s="82"/>
      <c r="C122" s="82">
        <v>5.8</v>
      </c>
      <c r="D122" s="81">
        <f t="shared" si="17"/>
        <v>5.8</v>
      </c>
      <c r="E122" s="82"/>
      <c r="F122" s="83"/>
      <c r="G122" s="84"/>
    </row>
    <row r="123" spans="1:7" x14ac:dyDescent="0.25">
      <c r="A123" s="446" t="s">
        <v>2224</v>
      </c>
      <c r="B123" s="446"/>
      <c r="C123" s="446"/>
      <c r="D123" s="446"/>
      <c r="E123" s="446"/>
      <c r="F123" s="446"/>
      <c r="G123" s="84"/>
    </row>
    <row r="124" spans="1:7" x14ac:dyDescent="0.25">
      <c r="A124" s="250">
        <v>2017</v>
      </c>
      <c r="B124" s="82"/>
      <c r="C124" s="252">
        <v>118.4</v>
      </c>
      <c r="D124" s="252">
        <v>118.4</v>
      </c>
      <c r="E124" s="252">
        <v>110.09</v>
      </c>
      <c r="F124" s="285">
        <v>4.8000000000000001E-2</v>
      </c>
      <c r="G124" s="84"/>
    </row>
    <row r="125" spans="1:7" x14ac:dyDescent="0.25">
      <c r="A125" s="250">
        <v>2018</v>
      </c>
      <c r="B125" s="82"/>
      <c r="C125" s="252">
        <v>118.4</v>
      </c>
      <c r="D125" s="252">
        <v>118.4</v>
      </c>
      <c r="E125" s="252">
        <v>110.89</v>
      </c>
      <c r="F125" s="285">
        <v>4.3999999999999997E-2</v>
      </c>
      <c r="G125" s="84"/>
    </row>
    <row r="126" spans="1:7" x14ac:dyDescent="0.25">
      <c r="A126" s="250">
        <v>2019</v>
      </c>
      <c r="B126" s="82"/>
      <c r="C126" s="252">
        <v>114.5</v>
      </c>
      <c r="D126" s="252">
        <v>114.5</v>
      </c>
      <c r="E126" s="252">
        <v>102.99</v>
      </c>
      <c r="F126" s="285">
        <v>4.4999999999999998E-2</v>
      </c>
      <c r="G126" s="84"/>
    </row>
    <row r="127" spans="1:7" x14ac:dyDescent="0.25">
      <c r="A127" s="81">
        <v>2020</v>
      </c>
      <c r="B127" s="82"/>
      <c r="C127" s="252">
        <v>113.4</v>
      </c>
      <c r="D127" s="252">
        <v>113.4</v>
      </c>
      <c r="E127" s="252">
        <v>104.64</v>
      </c>
      <c r="F127" s="285">
        <v>4.2000000000000003E-2</v>
      </c>
      <c r="G127" s="84"/>
    </row>
    <row r="128" spans="1:7" x14ac:dyDescent="0.25">
      <c r="A128" s="81">
        <v>2021</v>
      </c>
      <c r="B128" s="82"/>
      <c r="C128" s="82">
        <f>C127</f>
        <v>113.4</v>
      </c>
      <c r="D128" s="81">
        <f t="shared" ref="D128:D129" si="18">B128+C128</f>
        <v>113.4</v>
      </c>
      <c r="E128" s="367">
        <v>119.87835493938928</v>
      </c>
      <c r="F128" s="83">
        <v>3.8825991533624815E-2</v>
      </c>
      <c r="G128" s="84"/>
    </row>
    <row r="129" spans="1:7" ht="25.5" x14ac:dyDescent="0.25">
      <c r="A129" s="81" t="s">
        <v>514</v>
      </c>
      <c r="B129" s="82"/>
      <c r="C129" s="82">
        <f>C128</f>
        <v>113.4</v>
      </c>
      <c r="D129" s="81">
        <f t="shared" si="18"/>
        <v>113.4</v>
      </c>
      <c r="E129" s="82"/>
      <c r="F129" s="83"/>
      <c r="G129" s="84"/>
    </row>
    <row r="130" spans="1:7" x14ac:dyDescent="0.25">
      <c r="A130" s="446" t="s">
        <v>2225</v>
      </c>
      <c r="B130" s="446"/>
      <c r="C130" s="446"/>
      <c r="D130" s="446"/>
      <c r="E130" s="446"/>
      <c r="F130" s="446"/>
      <c r="G130" s="84"/>
    </row>
    <row r="131" spans="1:7" x14ac:dyDescent="0.25">
      <c r="A131" s="250">
        <v>2017</v>
      </c>
      <c r="B131" s="82"/>
      <c r="C131" s="252">
        <v>35.4</v>
      </c>
      <c r="D131" s="252">
        <v>35.4</v>
      </c>
      <c r="E131" s="252">
        <v>39.729999999999997</v>
      </c>
      <c r="F131" s="285">
        <v>4.8000000000000001E-2</v>
      </c>
      <c r="G131" s="84"/>
    </row>
    <row r="132" spans="1:7" x14ac:dyDescent="0.25">
      <c r="A132" s="250">
        <v>2018</v>
      </c>
      <c r="B132" s="82"/>
      <c r="C132" s="252">
        <v>35.4</v>
      </c>
      <c r="D132" s="252">
        <v>35.4</v>
      </c>
      <c r="E132" s="252">
        <v>27.38</v>
      </c>
      <c r="F132" s="285">
        <v>4.3999999999999997E-2</v>
      </c>
      <c r="G132" s="84"/>
    </row>
    <row r="133" spans="1:7" x14ac:dyDescent="0.25">
      <c r="A133" s="250">
        <v>2019</v>
      </c>
      <c r="B133" s="82"/>
      <c r="C133" s="252">
        <v>32.299999999999997</v>
      </c>
      <c r="D133" s="252">
        <v>32.299999999999997</v>
      </c>
      <c r="E133" s="252">
        <v>26.14</v>
      </c>
      <c r="F133" s="285">
        <v>4.4999999999999998E-2</v>
      </c>
      <c r="G133" s="84"/>
    </row>
    <row r="134" spans="1:7" x14ac:dyDescent="0.25">
      <c r="A134" s="81">
        <v>2020</v>
      </c>
      <c r="B134" s="82"/>
      <c r="C134" s="252">
        <v>32.6</v>
      </c>
      <c r="D134" s="252">
        <v>32.6</v>
      </c>
      <c r="E134" s="252">
        <v>23.41</v>
      </c>
      <c r="F134" s="285">
        <v>4.2000000000000003E-2</v>
      </c>
      <c r="G134" s="84"/>
    </row>
    <row r="135" spans="1:7" x14ac:dyDescent="0.25">
      <c r="A135" s="81">
        <v>2021</v>
      </c>
      <c r="B135" s="82"/>
      <c r="C135" s="82">
        <f>C134</f>
        <v>32.6</v>
      </c>
      <c r="D135" s="81">
        <f t="shared" ref="D135:D136" si="19">B135+C135</f>
        <v>32.6</v>
      </c>
      <c r="E135" s="367">
        <v>32.402332060800141</v>
      </c>
      <c r="F135" s="83">
        <v>5.2405518455119107E-2</v>
      </c>
      <c r="G135" s="84"/>
    </row>
    <row r="136" spans="1:7" ht="25.5" x14ac:dyDescent="0.25">
      <c r="A136" s="81" t="s">
        <v>514</v>
      </c>
      <c r="B136" s="82"/>
      <c r="C136" s="82">
        <f>C135</f>
        <v>32.6</v>
      </c>
      <c r="D136" s="81">
        <f t="shared" si="19"/>
        <v>32.6</v>
      </c>
      <c r="E136" s="82"/>
      <c r="F136" s="83"/>
      <c r="G136" s="84"/>
    </row>
    <row r="137" spans="1:7" x14ac:dyDescent="0.25">
      <c r="A137" s="446" t="s">
        <v>2226</v>
      </c>
      <c r="B137" s="446"/>
      <c r="C137" s="446"/>
      <c r="D137" s="446"/>
      <c r="E137" s="446"/>
      <c r="F137" s="446"/>
      <c r="G137" s="84"/>
    </row>
    <row r="138" spans="1:7" x14ac:dyDescent="0.25">
      <c r="A138" s="250">
        <v>2017</v>
      </c>
      <c r="B138" s="82"/>
      <c r="C138" s="252">
        <v>309.89999999999998</v>
      </c>
      <c r="D138" s="252">
        <v>309.89999999999998</v>
      </c>
      <c r="E138" s="252">
        <v>0</v>
      </c>
      <c r="F138" s="285">
        <v>0</v>
      </c>
      <c r="G138" s="84"/>
    </row>
    <row r="139" spans="1:7" x14ac:dyDescent="0.25">
      <c r="A139" s="250">
        <v>2018</v>
      </c>
      <c r="B139" s="82"/>
      <c r="C139" s="252">
        <v>309.89999999999998</v>
      </c>
      <c r="D139" s="252">
        <v>309.89999999999998</v>
      </c>
      <c r="E139" s="252">
        <v>313.75</v>
      </c>
      <c r="F139" s="285">
        <v>0.11799999999999999</v>
      </c>
      <c r="G139" s="84"/>
    </row>
    <row r="140" spans="1:7" x14ac:dyDescent="0.25">
      <c r="A140" s="250">
        <v>2019</v>
      </c>
      <c r="B140" s="82"/>
      <c r="C140" s="252">
        <v>326.60000000000002</v>
      </c>
      <c r="D140" s="252">
        <v>326.60000000000002</v>
      </c>
      <c r="E140" s="252">
        <v>306.70999999999998</v>
      </c>
      <c r="F140" s="285">
        <v>0.11899999999999999</v>
      </c>
      <c r="G140" s="84"/>
    </row>
    <row r="141" spans="1:7" x14ac:dyDescent="0.25">
      <c r="A141" s="81">
        <v>2020</v>
      </c>
      <c r="B141" s="82"/>
      <c r="C141" s="252">
        <v>335</v>
      </c>
      <c r="D141" s="252">
        <v>335</v>
      </c>
      <c r="E141" s="252">
        <v>335.99</v>
      </c>
      <c r="F141" s="285">
        <v>0.11600000000000001</v>
      </c>
      <c r="G141" s="84"/>
    </row>
    <row r="142" spans="1:7" x14ac:dyDescent="0.25">
      <c r="A142" s="81">
        <v>2021</v>
      </c>
      <c r="B142" s="82"/>
      <c r="C142" s="82">
        <f>C141</f>
        <v>335</v>
      </c>
      <c r="D142" s="81">
        <f t="shared" ref="D142:D143" si="20">B142+C142</f>
        <v>335</v>
      </c>
      <c r="E142" s="367">
        <v>358.98243287391188</v>
      </c>
      <c r="F142" s="83">
        <v>0.10539769255072311</v>
      </c>
      <c r="G142" s="84"/>
    </row>
    <row r="143" spans="1:7" ht="25.5" x14ac:dyDescent="0.25">
      <c r="A143" s="81" t="s">
        <v>514</v>
      </c>
      <c r="B143" s="82"/>
      <c r="C143" s="82">
        <f>C142</f>
        <v>335</v>
      </c>
      <c r="D143" s="81">
        <f t="shared" si="20"/>
        <v>335</v>
      </c>
      <c r="E143" s="82"/>
      <c r="F143" s="83"/>
      <c r="G143" s="84"/>
    </row>
    <row r="144" spans="1:7" ht="14.45" customHeight="1" x14ac:dyDescent="0.25">
      <c r="A144" s="398" t="s">
        <v>2156</v>
      </c>
      <c r="B144" s="398"/>
      <c r="C144" s="398"/>
      <c r="D144" s="398"/>
      <c r="E144" s="398"/>
      <c r="F144" s="398"/>
      <c r="G144" s="84"/>
    </row>
    <row r="145" spans="1:8" x14ac:dyDescent="0.25">
      <c r="A145" s="250">
        <v>2017</v>
      </c>
      <c r="B145" s="82"/>
      <c r="C145" s="252">
        <v>1588.9</v>
      </c>
      <c r="D145" s="252">
        <v>1588.9</v>
      </c>
      <c r="E145" s="252">
        <v>780.3</v>
      </c>
      <c r="F145" s="285">
        <v>0.11</v>
      </c>
      <c r="G145" s="84"/>
    </row>
    <row r="146" spans="1:8" x14ac:dyDescent="0.25">
      <c r="A146" s="250">
        <v>2018</v>
      </c>
      <c r="B146" s="82"/>
      <c r="C146" s="252">
        <v>1642.1</v>
      </c>
      <c r="D146" s="252">
        <v>1642.1</v>
      </c>
      <c r="E146" s="252">
        <v>806.5</v>
      </c>
      <c r="F146" s="285">
        <v>0.106</v>
      </c>
      <c r="G146" s="84"/>
    </row>
    <row r="147" spans="1:8" x14ac:dyDescent="0.25">
      <c r="A147" s="250">
        <v>2019</v>
      </c>
      <c r="B147" s="82"/>
      <c r="C147" s="252">
        <v>1630.6</v>
      </c>
      <c r="D147" s="252">
        <v>1630.6</v>
      </c>
      <c r="E147" s="252">
        <v>800.8</v>
      </c>
      <c r="F147" s="285">
        <v>0.107</v>
      </c>
      <c r="G147" s="84"/>
    </row>
    <row r="148" spans="1:8" x14ac:dyDescent="0.25">
      <c r="A148" s="81">
        <v>2020</v>
      </c>
      <c r="B148" s="82"/>
      <c r="C148" s="271">
        <v>1677.972</v>
      </c>
      <c r="D148" s="271">
        <f>C148</f>
        <v>1677.972</v>
      </c>
      <c r="E148" s="252">
        <v>838.6</v>
      </c>
      <c r="F148" s="285">
        <v>0.104</v>
      </c>
      <c r="G148" s="84"/>
    </row>
    <row r="149" spans="1:8" ht="30" customHeight="1" x14ac:dyDescent="0.25">
      <c r="A149" s="81" t="s">
        <v>2395</v>
      </c>
      <c r="B149" s="82"/>
      <c r="C149" s="365">
        <f>C148</f>
        <v>1677.972</v>
      </c>
      <c r="D149" s="366">
        <f t="shared" ref="D149:D150" si="21">B149+C149</f>
        <v>1677.972</v>
      </c>
      <c r="E149" s="365">
        <v>511.47699999999998</v>
      </c>
      <c r="F149" s="83">
        <v>8.8907403164793938E-2</v>
      </c>
      <c r="G149" s="444" t="s">
        <v>2393</v>
      </c>
      <c r="H149" s="445"/>
    </row>
    <row r="150" spans="1:8" ht="25.5" x14ac:dyDescent="0.25">
      <c r="A150" s="81" t="s">
        <v>514</v>
      </c>
      <c r="B150" s="82"/>
      <c r="C150" s="365">
        <f>C148</f>
        <v>1677.972</v>
      </c>
      <c r="D150" s="366">
        <f t="shared" si="21"/>
        <v>1677.972</v>
      </c>
      <c r="E150" s="82"/>
      <c r="F150" s="83"/>
      <c r="G150" s="84"/>
    </row>
    <row r="151" spans="1:8" ht="14.45" customHeight="1" x14ac:dyDescent="0.25">
      <c r="A151" s="398" t="s">
        <v>1362</v>
      </c>
      <c r="B151" s="398"/>
      <c r="C151" s="398"/>
      <c r="D151" s="398"/>
      <c r="E151" s="398"/>
      <c r="F151" s="398"/>
      <c r="G151" s="84"/>
    </row>
    <row r="152" spans="1:8" x14ac:dyDescent="0.25">
      <c r="A152" s="250">
        <v>2017</v>
      </c>
      <c r="B152" s="82"/>
      <c r="C152" s="252">
        <v>353.9</v>
      </c>
      <c r="D152" s="252">
        <v>353.9</v>
      </c>
      <c r="E152" s="252">
        <v>255.3</v>
      </c>
      <c r="F152" s="285">
        <v>0.151</v>
      </c>
      <c r="G152" s="84"/>
    </row>
    <row r="153" spans="1:8" x14ac:dyDescent="0.25">
      <c r="A153" s="250">
        <v>2018</v>
      </c>
      <c r="B153" s="82"/>
      <c r="C153" s="252">
        <v>365.8</v>
      </c>
      <c r="D153" s="252">
        <v>365.8</v>
      </c>
      <c r="E153" s="252">
        <v>263.89999999999998</v>
      </c>
      <c r="F153" s="285">
        <v>0.14699999999999999</v>
      </c>
      <c r="G153" s="84"/>
    </row>
    <row r="154" spans="1:8" x14ac:dyDescent="0.25">
      <c r="A154" s="250">
        <v>2019</v>
      </c>
      <c r="B154" s="82"/>
      <c r="C154" s="252">
        <v>363.2</v>
      </c>
      <c r="D154" s="252">
        <v>363.2</v>
      </c>
      <c r="E154" s="252">
        <v>262</v>
      </c>
      <c r="F154" s="285">
        <v>0.14799999999999999</v>
      </c>
      <c r="G154" s="84"/>
    </row>
    <row r="155" spans="1:8" x14ac:dyDescent="0.25">
      <c r="A155" s="81">
        <v>2020</v>
      </c>
      <c r="B155" s="82"/>
      <c r="C155" s="271">
        <v>373.84899999999993</v>
      </c>
      <c r="D155" s="271">
        <f>C155</f>
        <v>373.84899999999993</v>
      </c>
      <c r="E155" s="252">
        <v>274.36</v>
      </c>
      <c r="F155" s="285">
        <v>0.14499999999999999</v>
      </c>
      <c r="G155" s="84"/>
    </row>
    <row r="156" spans="1:8" ht="33" customHeight="1" x14ac:dyDescent="0.25">
      <c r="A156" s="81" t="s">
        <v>2395</v>
      </c>
      <c r="B156" s="82"/>
      <c r="C156" s="365">
        <f>C155</f>
        <v>373.84899999999993</v>
      </c>
      <c r="D156" s="366">
        <f t="shared" ref="D156:D157" si="22">B156+C156</f>
        <v>373.84899999999993</v>
      </c>
      <c r="E156" s="367">
        <v>180.488</v>
      </c>
      <c r="F156" s="83">
        <f>0.127837218757127</f>
        <v>0.127837218757127</v>
      </c>
      <c r="G156" s="444" t="s">
        <v>2393</v>
      </c>
      <c r="H156" s="445"/>
    </row>
    <row r="157" spans="1:8" ht="25.5" x14ac:dyDescent="0.25">
      <c r="A157" s="81" t="s">
        <v>514</v>
      </c>
      <c r="B157" s="82"/>
      <c r="C157" s="365">
        <f>C155</f>
        <v>373.84899999999993</v>
      </c>
      <c r="D157" s="366">
        <f t="shared" si="22"/>
        <v>373.84899999999993</v>
      </c>
      <c r="E157" s="82"/>
      <c r="F157" s="83"/>
      <c r="G157" s="84"/>
    </row>
    <row r="158" spans="1:8" ht="14.45" customHeight="1" x14ac:dyDescent="0.25">
      <c r="A158" s="398" t="s">
        <v>2157</v>
      </c>
      <c r="B158" s="398"/>
      <c r="C158" s="398"/>
      <c r="D158" s="398"/>
      <c r="E158" s="398"/>
      <c r="F158" s="398"/>
      <c r="G158" s="84"/>
    </row>
    <row r="159" spans="1:8" x14ac:dyDescent="0.25">
      <c r="A159" s="250">
        <v>2017</v>
      </c>
      <c r="B159" s="82"/>
      <c r="C159" s="252">
        <v>598.6</v>
      </c>
      <c r="D159" s="252">
        <v>598.6</v>
      </c>
      <c r="E159" s="252">
        <v>525.70000000000005</v>
      </c>
      <c r="F159" s="285">
        <v>0.08</v>
      </c>
      <c r="G159" s="84"/>
    </row>
    <row r="160" spans="1:8" x14ac:dyDescent="0.25">
      <c r="A160" s="250">
        <v>2018</v>
      </c>
      <c r="B160" s="82"/>
      <c r="C160" s="252">
        <v>618.70000000000005</v>
      </c>
      <c r="D160" s="252">
        <v>618.70000000000005</v>
      </c>
      <c r="E160" s="252">
        <v>543.29999999999995</v>
      </c>
      <c r="F160" s="285">
        <v>7.5999999999999998E-2</v>
      </c>
      <c r="G160" s="84"/>
    </row>
    <row r="161" spans="1:8" x14ac:dyDescent="0.25">
      <c r="A161" s="250">
        <v>2019</v>
      </c>
      <c r="B161" s="82"/>
      <c r="C161" s="252">
        <v>614.29999999999995</v>
      </c>
      <c r="D161" s="252">
        <v>614.29999999999995</v>
      </c>
      <c r="E161" s="252">
        <v>539.5</v>
      </c>
      <c r="F161" s="285">
        <v>7.6999999999999999E-2</v>
      </c>
      <c r="G161" s="84"/>
    </row>
    <row r="162" spans="1:8" x14ac:dyDescent="0.25">
      <c r="A162" s="81">
        <v>2020</v>
      </c>
      <c r="B162" s="82"/>
      <c r="C162" s="271">
        <v>632.22</v>
      </c>
      <c r="D162" s="271">
        <f>C162</f>
        <v>632.22</v>
      </c>
      <c r="E162" s="252">
        <v>564.95100000000002</v>
      </c>
      <c r="F162" s="285">
        <v>7.3999999999999996E-2</v>
      </c>
      <c r="G162" s="84"/>
    </row>
    <row r="163" spans="1:8" ht="31.5" customHeight="1" x14ac:dyDescent="0.25">
      <c r="A163" s="81" t="s">
        <v>2395</v>
      </c>
      <c r="B163" s="82"/>
      <c r="C163" s="365">
        <f>C162</f>
        <v>632.22</v>
      </c>
      <c r="D163" s="366">
        <f t="shared" ref="D163:D164" si="23">B163+C163</f>
        <v>632.22</v>
      </c>
      <c r="E163" s="367">
        <v>324.75799999999992</v>
      </c>
      <c r="F163" s="83">
        <v>6.8194336156302798E-2</v>
      </c>
      <c r="G163" s="444" t="s">
        <v>2393</v>
      </c>
      <c r="H163" s="445"/>
    </row>
    <row r="164" spans="1:8" ht="25.5" x14ac:dyDescent="0.25">
      <c r="A164" s="81" t="s">
        <v>514</v>
      </c>
      <c r="B164" s="82"/>
      <c r="C164" s="365">
        <f>C162</f>
        <v>632.22</v>
      </c>
      <c r="D164" s="366">
        <f t="shared" si="23"/>
        <v>632.22</v>
      </c>
      <c r="E164" s="82"/>
      <c r="F164" s="83"/>
      <c r="G164" s="84"/>
    </row>
    <row r="165" spans="1:8" ht="14.45" customHeight="1" x14ac:dyDescent="0.25">
      <c r="A165" s="398" t="s">
        <v>1358</v>
      </c>
      <c r="B165" s="398"/>
      <c r="C165" s="398"/>
      <c r="D165" s="398"/>
      <c r="E165" s="398"/>
      <c r="F165" s="398"/>
      <c r="G165" s="84"/>
    </row>
    <row r="166" spans="1:8" x14ac:dyDescent="0.25">
      <c r="A166" s="250">
        <v>2017</v>
      </c>
      <c r="B166" s="82"/>
      <c r="C166" s="252">
        <v>233</v>
      </c>
      <c r="D166" s="252">
        <v>233</v>
      </c>
      <c r="E166" s="252">
        <v>169.8</v>
      </c>
      <c r="F166" s="285">
        <v>4.3999999999999997E-2</v>
      </c>
      <c r="G166" s="84"/>
    </row>
    <row r="167" spans="1:8" x14ac:dyDescent="0.25">
      <c r="A167" s="250">
        <v>2018</v>
      </c>
      <c r="B167" s="82"/>
      <c r="C167" s="252">
        <v>240.8</v>
      </c>
      <c r="D167" s="252">
        <v>240.8</v>
      </c>
      <c r="E167" s="252">
        <v>175.5</v>
      </c>
      <c r="F167" s="285">
        <v>0.04</v>
      </c>
      <c r="G167" s="84"/>
    </row>
    <row r="168" spans="1:8" x14ac:dyDescent="0.25">
      <c r="A168" s="250">
        <v>2019</v>
      </c>
      <c r="B168" s="82"/>
      <c r="C168" s="252">
        <v>239.1</v>
      </c>
      <c r="D168" s="252">
        <v>239.1</v>
      </c>
      <c r="E168" s="252">
        <v>174.3</v>
      </c>
      <c r="F168" s="285">
        <v>4.1000000000000002E-2</v>
      </c>
      <c r="G168" s="84"/>
    </row>
    <row r="169" spans="1:8" x14ac:dyDescent="0.25">
      <c r="A169" s="81">
        <v>2020</v>
      </c>
      <c r="B169" s="82"/>
      <c r="C169" s="271">
        <v>246.13099999999997</v>
      </c>
      <c r="D169" s="271">
        <f>C169</f>
        <v>246.13099999999997</v>
      </c>
      <c r="E169" s="252">
        <v>182.47800000000001</v>
      </c>
      <c r="F169" s="285">
        <v>3.7999999999999999E-2</v>
      </c>
      <c r="G169" s="84"/>
    </row>
    <row r="170" spans="1:8" ht="33.75" customHeight="1" x14ac:dyDescent="0.25">
      <c r="A170" s="81" t="s">
        <v>2395</v>
      </c>
      <c r="B170" s="82"/>
      <c r="C170" s="365">
        <f>C169</f>
        <v>246.13099999999997</v>
      </c>
      <c r="D170" s="366">
        <f t="shared" ref="D170:D171" si="24">B170+C170</f>
        <v>246.13099999999997</v>
      </c>
      <c r="E170" s="82">
        <v>109.59500000000001</v>
      </c>
      <c r="F170" s="83">
        <v>3.6790784159502044E-2</v>
      </c>
      <c r="G170" s="444" t="s">
        <v>2393</v>
      </c>
      <c r="H170" s="445"/>
    </row>
    <row r="171" spans="1:8" ht="25.5" x14ac:dyDescent="0.25">
      <c r="A171" s="81" t="s">
        <v>514</v>
      </c>
      <c r="B171" s="82"/>
      <c r="C171" s="365">
        <f>C169</f>
        <v>246.13099999999997</v>
      </c>
      <c r="D171" s="366">
        <f t="shared" si="24"/>
        <v>246.13099999999997</v>
      </c>
      <c r="E171" s="82"/>
      <c r="F171" s="83"/>
      <c r="G171" s="84"/>
    </row>
    <row r="172" spans="1:8" ht="14.45" customHeight="1" x14ac:dyDescent="0.25">
      <c r="A172" s="398" t="s">
        <v>2397</v>
      </c>
      <c r="B172" s="398"/>
      <c r="C172" s="398"/>
      <c r="D172" s="398"/>
      <c r="E172" s="398"/>
      <c r="F172" s="398"/>
      <c r="G172" s="84"/>
    </row>
    <row r="173" spans="1:8" x14ac:dyDescent="0.25">
      <c r="A173" s="250">
        <v>2017</v>
      </c>
      <c r="B173" s="82"/>
      <c r="C173" s="252" t="s">
        <v>2396</v>
      </c>
      <c r="D173" s="252" t="s">
        <v>2396</v>
      </c>
      <c r="E173" s="252" t="s">
        <v>2396</v>
      </c>
      <c r="F173" s="252" t="s">
        <v>2396</v>
      </c>
      <c r="G173" s="84"/>
    </row>
    <row r="174" spans="1:8" x14ac:dyDescent="0.25">
      <c r="A174" s="250">
        <v>2018</v>
      </c>
      <c r="B174" s="82"/>
      <c r="C174" s="252" t="s">
        <v>2396</v>
      </c>
      <c r="D174" s="252" t="s">
        <v>2396</v>
      </c>
      <c r="E174" s="252" t="s">
        <v>2396</v>
      </c>
      <c r="F174" s="252" t="s">
        <v>2396</v>
      </c>
      <c r="G174" s="84"/>
    </row>
    <row r="175" spans="1:8" x14ac:dyDescent="0.25">
      <c r="A175" s="250">
        <v>2019</v>
      </c>
      <c r="B175" s="82"/>
      <c r="C175" s="252">
        <v>105.75700000000001</v>
      </c>
      <c r="D175" s="252">
        <f>C175</f>
        <v>105.75700000000001</v>
      </c>
      <c r="E175" s="252">
        <v>38.726999999999997</v>
      </c>
      <c r="F175" s="285">
        <v>6.730016792458042E-3</v>
      </c>
      <c r="G175" s="84"/>
    </row>
    <row r="176" spans="1:8" x14ac:dyDescent="0.25">
      <c r="A176" s="81">
        <v>2020</v>
      </c>
      <c r="B176" s="82"/>
      <c r="C176" s="252">
        <v>105.57499999999999</v>
      </c>
      <c r="D176" s="252">
        <f>C176</f>
        <v>105.57499999999999</v>
      </c>
      <c r="E176" s="252">
        <v>88.531999999999996</v>
      </c>
      <c r="F176" s="285">
        <v>7.149584206115279E-3</v>
      </c>
      <c r="G176" s="84"/>
    </row>
    <row r="177" spans="1:8" ht="36" customHeight="1" x14ac:dyDescent="0.25">
      <c r="A177" s="81" t="s">
        <v>2395</v>
      </c>
      <c r="B177" s="82"/>
      <c r="C177" s="82">
        <f>C176</f>
        <v>105.57499999999999</v>
      </c>
      <c r="D177" s="81">
        <f>D176</f>
        <v>105.57499999999999</v>
      </c>
      <c r="E177" s="82">
        <v>51.424999999999997</v>
      </c>
      <c r="F177" s="83">
        <v>6.0958840780367986E-3</v>
      </c>
      <c r="G177" s="444" t="s">
        <v>2393</v>
      </c>
      <c r="H177" s="445"/>
    </row>
    <row r="178" spans="1:8" ht="25.5" x14ac:dyDescent="0.25">
      <c r="A178" s="81" t="s">
        <v>514</v>
      </c>
      <c r="B178" s="82"/>
      <c r="C178" s="82">
        <f>C177</f>
        <v>105.57499999999999</v>
      </c>
      <c r="D178" s="81">
        <f>D177</f>
        <v>105.57499999999999</v>
      </c>
      <c r="E178" s="82"/>
      <c r="F178" s="83"/>
      <c r="G178" s="84"/>
    </row>
    <row r="179" spans="1:8" ht="14.45" customHeight="1" x14ac:dyDescent="0.25">
      <c r="A179" s="398" t="s">
        <v>1360</v>
      </c>
      <c r="B179" s="398"/>
      <c r="C179" s="398"/>
      <c r="D179" s="398"/>
      <c r="E179" s="398"/>
      <c r="F179" s="398"/>
      <c r="G179" s="84"/>
    </row>
    <row r="180" spans="1:8" x14ac:dyDescent="0.25">
      <c r="A180" s="250">
        <v>2017</v>
      </c>
      <c r="B180" s="82"/>
      <c r="C180" s="252">
        <v>212.4</v>
      </c>
      <c r="D180" s="252">
        <v>212.4</v>
      </c>
      <c r="E180" s="252">
        <v>166</v>
      </c>
      <c r="F180" s="285">
        <v>0.11</v>
      </c>
      <c r="G180" s="84"/>
    </row>
    <row r="181" spans="1:8" x14ac:dyDescent="0.25">
      <c r="A181" s="250">
        <v>2018</v>
      </c>
      <c r="B181" s="82"/>
      <c r="C181" s="252">
        <v>219.5</v>
      </c>
      <c r="D181" s="252">
        <v>219.5</v>
      </c>
      <c r="E181" s="252">
        <v>171.5</v>
      </c>
      <c r="F181" s="285">
        <v>0.106</v>
      </c>
      <c r="G181" s="84"/>
    </row>
    <row r="182" spans="1:8" x14ac:dyDescent="0.25">
      <c r="A182" s="250">
        <v>2019</v>
      </c>
      <c r="B182" s="82"/>
      <c r="C182" s="252">
        <v>218</v>
      </c>
      <c r="D182" s="252">
        <v>218</v>
      </c>
      <c r="E182" s="252">
        <v>170.3</v>
      </c>
      <c r="F182" s="285">
        <v>0.107</v>
      </c>
      <c r="G182" s="84"/>
    </row>
    <row r="183" spans="1:8" x14ac:dyDescent="0.25">
      <c r="A183" s="81">
        <v>2020</v>
      </c>
      <c r="B183" s="82"/>
      <c r="C183" s="271">
        <v>224.29000000000002</v>
      </c>
      <c r="D183" s="271">
        <f>C183</f>
        <v>224.29000000000002</v>
      </c>
      <c r="E183" s="252">
        <v>178.357</v>
      </c>
      <c r="F183" s="285">
        <v>0.104</v>
      </c>
      <c r="G183" s="84"/>
    </row>
    <row r="184" spans="1:8" ht="31.5" customHeight="1" x14ac:dyDescent="0.25">
      <c r="A184" s="81" t="s">
        <v>2395</v>
      </c>
      <c r="B184" s="82"/>
      <c r="C184" s="365">
        <f>C183</f>
        <v>224.29000000000002</v>
      </c>
      <c r="D184" s="366">
        <f t="shared" ref="D184:D185" si="25">B184+C184</f>
        <v>224.29000000000002</v>
      </c>
      <c r="E184" s="82">
        <v>99.177999999999997</v>
      </c>
      <c r="F184" s="83">
        <v>8.8415609886558652E-2</v>
      </c>
      <c r="G184" s="444" t="s">
        <v>2393</v>
      </c>
      <c r="H184" s="445"/>
    </row>
    <row r="185" spans="1:8" ht="25.5" x14ac:dyDescent="0.25">
      <c r="A185" s="81" t="s">
        <v>514</v>
      </c>
      <c r="B185" s="82"/>
      <c r="C185" s="365">
        <f>C183</f>
        <v>224.29000000000002</v>
      </c>
      <c r="D185" s="366">
        <f t="shared" si="25"/>
        <v>224.29000000000002</v>
      </c>
      <c r="E185" s="82"/>
      <c r="F185" s="83"/>
      <c r="G185" s="84"/>
    </row>
    <row r="186" spans="1:8" ht="14.45" customHeight="1" x14ac:dyDescent="0.25">
      <c r="A186" s="398" t="s">
        <v>2158</v>
      </c>
      <c r="B186" s="398"/>
      <c r="C186" s="398"/>
      <c r="D186" s="398"/>
      <c r="E186" s="398"/>
      <c r="F186" s="398"/>
      <c r="G186" s="84"/>
    </row>
    <row r="187" spans="1:8" x14ac:dyDescent="0.25">
      <c r="A187" s="250">
        <v>2017</v>
      </c>
      <c r="B187" s="82"/>
      <c r="C187" s="252">
        <v>239.9</v>
      </c>
      <c r="D187" s="252">
        <v>239.9</v>
      </c>
      <c r="E187" s="252">
        <v>163.9</v>
      </c>
      <c r="F187" s="285">
        <v>0.20100000000000001</v>
      </c>
      <c r="G187" s="84"/>
    </row>
    <row r="188" spans="1:8" x14ac:dyDescent="0.25">
      <c r="A188" s="250">
        <v>2018</v>
      </c>
      <c r="B188" s="82"/>
      <c r="C188" s="252">
        <v>248</v>
      </c>
      <c r="D188" s="252">
        <v>248</v>
      </c>
      <c r="E188" s="252">
        <v>169.4</v>
      </c>
      <c r="F188" s="285">
        <v>0.19700000000000001</v>
      </c>
      <c r="G188" s="84"/>
    </row>
    <row r="189" spans="1:8" x14ac:dyDescent="0.25">
      <c r="A189" s="250">
        <v>2019</v>
      </c>
      <c r="B189" s="82"/>
      <c r="C189" s="252">
        <v>246.2</v>
      </c>
      <c r="D189" s="252">
        <v>246.2</v>
      </c>
      <c r="E189" s="252">
        <v>168.2</v>
      </c>
      <c r="F189" s="285">
        <v>0.19800000000000001</v>
      </c>
      <c r="G189" s="84"/>
    </row>
    <row r="190" spans="1:8" x14ac:dyDescent="0.25">
      <c r="A190" s="81">
        <v>2020</v>
      </c>
      <c r="B190" s="82"/>
      <c r="C190" s="271">
        <v>253.38900000000001</v>
      </c>
      <c r="D190" s="271">
        <f>C190</f>
        <v>253.38900000000001</v>
      </c>
      <c r="E190" s="252">
        <v>176.17</v>
      </c>
      <c r="F190" s="285">
        <v>0.19500000000000001</v>
      </c>
      <c r="G190" s="84"/>
    </row>
    <row r="191" spans="1:8" ht="37.5" customHeight="1" x14ac:dyDescent="0.25">
      <c r="A191" s="81">
        <v>2021</v>
      </c>
      <c r="B191" s="82"/>
      <c r="C191" s="365">
        <f>C190</f>
        <v>253.38900000000001</v>
      </c>
      <c r="D191" s="366">
        <f t="shared" ref="D191:D192" si="26">B191+C191</f>
        <v>253.38900000000001</v>
      </c>
      <c r="E191" s="82">
        <v>95.173999999999992</v>
      </c>
      <c r="F191" s="83">
        <v>0.2046462222566259</v>
      </c>
      <c r="G191" s="444" t="s">
        <v>2393</v>
      </c>
      <c r="H191" s="445"/>
    </row>
    <row r="192" spans="1:8" ht="25.5" x14ac:dyDescent="0.25">
      <c r="A192" s="81" t="s">
        <v>514</v>
      </c>
      <c r="B192" s="82"/>
      <c r="C192" s="365">
        <f>C190</f>
        <v>253.38900000000001</v>
      </c>
      <c r="D192" s="366">
        <f t="shared" si="26"/>
        <v>253.38900000000001</v>
      </c>
      <c r="E192" s="82"/>
      <c r="F192" s="83"/>
      <c r="G192" s="84"/>
    </row>
    <row r="193" spans="1:8" ht="14.45" customHeight="1" x14ac:dyDescent="0.25">
      <c r="A193" s="398" t="s">
        <v>1366</v>
      </c>
      <c r="B193" s="398"/>
      <c r="C193" s="398"/>
      <c r="D193" s="398"/>
      <c r="E193" s="398"/>
      <c r="F193" s="398"/>
      <c r="G193" s="84"/>
    </row>
    <row r="194" spans="1:8" x14ac:dyDescent="0.25">
      <c r="A194" s="250">
        <v>2017</v>
      </c>
      <c r="B194" s="82"/>
      <c r="C194" s="252">
        <v>5336.2</v>
      </c>
      <c r="D194" s="252">
        <v>5336.2</v>
      </c>
      <c r="E194" s="252">
        <v>3539.7</v>
      </c>
      <c r="F194" s="285">
        <v>0.13500000000000001</v>
      </c>
      <c r="G194" s="84"/>
    </row>
    <row r="195" spans="1:8" x14ac:dyDescent="0.25">
      <c r="A195" s="250">
        <v>2018</v>
      </c>
      <c r="B195" s="82"/>
      <c r="C195" s="252">
        <v>5515</v>
      </c>
      <c r="D195" s="252">
        <v>5515</v>
      </c>
      <c r="E195" s="252">
        <v>3658.3</v>
      </c>
      <c r="F195" s="285">
        <v>0.13100000000000001</v>
      </c>
      <c r="G195" s="84"/>
    </row>
    <row r="196" spans="1:8" x14ac:dyDescent="0.25">
      <c r="A196" s="250">
        <v>2019</v>
      </c>
      <c r="B196" s="82"/>
      <c r="C196" s="252">
        <v>5476.3</v>
      </c>
      <c r="D196" s="252">
        <v>5476.3</v>
      </c>
      <c r="E196" s="252">
        <v>3632.6</v>
      </c>
      <c r="F196" s="285">
        <v>0.13200000000000001</v>
      </c>
      <c r="G196" s="84"/>
    </row>
    <row r="197" spans="1:8" x14ac:dyDescent="0.25">
      <c r="A197" s="81">
        <v>2020</v>
      </c>
      <c r="B197" s="82"/>
      <c r="C197" s="271">
        <v>5635.4500000000007</v>
      </c>
      <c r="D197" s="271">
        <f>C197</f>
        <v>5635.4500000000007</v>
      </c>
      <c r="E197" s="252">
        <v>3803.8420000000001</v>
      </c>
      <c r="F197" s="285">
        <v>0.129</v>
      </c>
      <c r="G197" s="84"/>
    </row>
    <row r="198" spans="1:8" ht="29.25" customHeight="1" x14ac:dyDescent="0.25">
      <c r="A198" s="81" t="s">
        <v>2395</v>
      </c>
      <c r="B198" s="82"/>
      <c r="C198" s="365">
        <f>C197</f>
        <v>5635.4500000000007</v>
      </c>
      <c r="D198" s="366">
        <f t="shared" ref="D198:D199" si="27">B198+C198</f>
        <v>5635.4500000000007</v>
      </c>
      <c r="E198" s="82">
        <v>2181.614</v>
      </c>
      <c r="F198" s="83">
        <v>0.10511826692814362</v>
      </c>
      <c r="G198" s="444" t="s">
        <v>2393</v>
      </c>
      <c r="H198" s="445"/>
    </row>
    <row r="199" spans="1:8" ht="25.5" x14ac:dyDescent="0.25">
      <c r="A199" s="81" t="s">
        <v>514</v>
      </c>
      <c r="B199" s="82"/>
      <c r="C199" s="365">
        <f>C197</f>
        <v>5635.4500000000007</v>
      </c>
      <c r="D199" s="366">
        <f t="shared" si="27"/>
        <v>5635.4500000000007</v>
      </c>
      <c r="E199" s="82"/>
      <c r="F199" s="83"/>
      <c r="G199" s="84"/>
    </row>
    <row r="200" spans="1:8" ht="14.45" customHeight="1" x14ac:dyDescent="0.25">
      <c r="A200" s="398" t="s">
        <v>2160</v>
      </c>
      <c r="B200" s="398"/>
      <c r="C200" s="398"/>
      <c r="D200" s="398"/>
      <c r="E200" s="398"/>
      <c r="F200" s="398"/>
      <c r="G200" s="84"/>
    </row>
    <row r="201" spans="1:8" x14ac:dyDescent="0.25">
      <c r="A201" s="250">
        <v>2017</v>
      </c>
      <c r="B201" s="82"/>
      <c r="C201" s="252">
        <v>567.5</v>
      </c>
      <c r="D201" s="252">
        <v>567.5</v>
      </c>
      <c r="E201" s="252">
        <v>556.6</v>
      </c>
      <c r="F201" s="285">
        <v>6.2E-2</v>
      </c>
      <c r="G201" s="84"/>
    </row>
    <row r="202" spans="1:8" x14ac:dyDescent="0.25">
      <c r="A202" s="250">
        <v>2018</v>
      </c>
      <c r="B202" s="82"/>
      <c r="C202" s="252">
        <v>586.5</v>
      </c>
      <c r="D202" s="252">
        <v>586.5</v>
      </c>
      <c r="E202" s="252">
        <v>575.29999999999995</v>
      </c>
      <c r="F202" s="285">
        <v>5.8000000000000003E-2</v>
      </c>
      <c r="G202" s="84"/>
    </row>
    <row r="203" spans="1:8" x14ac:dyDescent="0.25">
      <c r="A203" s="250">
        <v>2019</v>
      </c>
      <c r="B203" s="82"/>
      <c r="C203" s="252">
        <v>582.4</v>
      </c>
      <c r="D203" s="252">
        <v>582.4</v>
      </c>
      <c r="E203" s="252">
        <v>571.29999999999995</v>
      </c>
      <c r="F203" s="285">
        <v>5.8999999999999997E-2</v>
      </c>
      <c r="G203" s="84"/>
    </row>
    <row r="204" spans="1:8" x14ac:dyDescent="0.25">
      <c r="A204" s="81">
        <v>2020</v>
      </c>
      <c r="B204" s="82"/>
      <c r="C204" s="271">
        <v>599.26</v>
      </c>
      <c r="D204" s="271">
        <f>C204</f>
        <v>599.26</v>
      </c>
      <c r="E204" s="252">
        <v>598.18200000000002</v>
      </c>
      <c r="F204" s="285">
        <v>5.6000000000000001E-2</v>
      </c>
      <c r="G204" s="84"/>
    </row>
    <row r="205" spans="1:8" ht="31.5" customHeight="1" x14ac:dyDescent="0.25">
      <c r="A205" s="81">
        <v>2021</v>
      </c>
      <c r="B205" s="82"/>
      <c r="C205" s="365">
        <f>C204</f>
        <v>599.26</v>
      </c>
      <c r="D205" s="366">
        <f t="shared" ref="D205:D206" si="28">B205+C205</f>
        <v>599.26</v>
      </c>
      <c r="E205" s="82">
        <v>392.24</v>
      </c>
      <c r="F205" s="83">
        <v>4.7095194030542478E-2</v>
      </c>
      <c r="G205" s="444" t="s">
        <v>2393</v>
      </c>
      <c r="H205" s="445"/>
    </row>
    <row r="206" spans="1:8" ht="25.5" x14ac:dyDescent="0.25">
      <c r="A206" s="81" t="s">
        <v>514</v>
      </c>
      <c r="B206" s="82"/>
      <c r="C206" s="365">
        <f>C204</f>
        <v>599.26</v>
      </c>
      <c r="D206" s="366">
        <f t="shared" si="28"/>
        <v>599.26</v>
      </c>
      <c r="E206" s="82"/>
      <c r="F206" s="83"/>
      <c r="G206" s="84"/>
    </row>
    <row r="207" spans="1:8" ht="14.45" customHeight="1" x14ac:dyDescent="0.25">
      <c r="A207" s="398" t="s">
        <v>1364</v>
      </c>
      <c r="B207" s="398"/>
      <c r="C207" s="398"/>
      <c r="D207" s="398"/>
      <c r="E207" s="398"/>
      <c r="F207" s="398"/>
      <c r="G207" s="84"/>
    </row>
    <row r="208" spans="1:8" x14ac:dyDescent="0.25">
      <c r="A208" s="250">
        <v>2017</v>
      </c>
      <c r="B208" s="82"/>
      <c r="C208" s="252">
        <v>57.3</v>
      </c>
      <c r="D208" s="252">
        <v>57.3</v>
      </c>
      <c r="E208" s="252">
        <v>45.2</v>
      </c>
      <c r="F208" s="285">
        <v>5.3999999999999999E-2</v>
      </c>
      <c r="G208" s="84"/>
    </row>
    <row r="209" spans="1:8" x14ac:dyDescent="0.25">
      <c r="A209" s="250">
        <v>2018</v>
      </c>
      <c r="B209" s="82"/>
      <c r="C209" s="252">
        <v>59.2</v>
      </c>
      <c r="D209" s="252">
        <v>59.2</v>
      </c>
      <c r="E209" s="252">
        <v>46.7</v>
      </c>
      <c r="F209" s="285">
        <v>0.05</v>
      </c>
      <c r="G209" s="84"/>
    </row>
    <row r="210" spans="1:8" x14ac:dyDescent="0.25">
      <c r="A210" s="250">
        <v>2019</v>
      </c>
      <c r="B210" s="82"/>
      <c r="C210" s="252">
        <v>58.8</v>
      </c>
      <c r="D210" s="252">
        <v>58.8</v>
      </c>
      <c r="E210" s="252">
        <v>46.4</v>
      </c>
      <c r="F210" s="285">
        <v>5.0999999999999997E-2</v>
      </c>
      <c r="G210" s="84"/>
    </row>
    <row r="211" spans="1:8" x14ac:dyDescent="0.25">
      <c r="A211" s="81">
        <v>2020</v>
      </c>
      <c r="B211" s="82"/>
      <c r="C211" s="271">
        <v>60.475999999999999</v>
      </c>
      <c r="D211" s="271">
        <f>C211</f>
        <v>60.475999999999999</v>
      </c>
      <c r="E211" s="252">
        <v>48.558</v>
      </c>
      <c r="F211" s="285">
        <v>4.8000000000000001E-2</v>
      </c>
      <c r="G211" s="84"/>
    </row>
    <row r="212" spans="1:8" ht="32.25" customHeight="1" x14ac:dyDescent="0.25">
      <c r="A212" s="81" t="s">
        <v>2395</v>
      </c>
      <c r="B212" s="82"/>
      <c r="C212" s="365">
        <f>C211</f>
        <v>60.475999999999999</v>
      </c>
      <c r="D212" s="366">
        <f t="shared" ref="D212:D213" si="29">B212+C212</f>
        <v>60.475999999999999</v>
      </c>
      <c r="E212" s="82">
        <v>33.204000000000001</v>
      </c>
      <c r="F212" s="83">
        <v>4.0343706410960502E-2</v>
      </c>
      <c r="G212" s="444" t="s">
        <v>2393</v>
      </c>
      <c r="H212" s="445"/>
    </row>
    <row r="213" spans="1:8" ht="25.5" x14ac:dyDescent="0.25">
      <c r="A213" s="81" t="s">
        <v>514</v>
      </c>
      <c r="B213" s="82"/>
      <c r="C213" s="365">
        <f>C211</f>
        <v>60.475999999999999</v>
      </c>
      <c r="D213" s="366">
        <f t="shared" si="29"/>
        <v>60.475999999999999</v>
      </c>
      <c r="E213" s="82"/>
      <c r="F213" s="83"/>
      <c r="G213" s="84"/>
    </row>
    <row r="214" spans="1:8" ht="14.45" customHeight="1" x14ac:dyDescent="0.25">
      <c r="A214" s="398" t="s">
        <v>1359</v>
      </c>
      <c r="B214" s="398"/>
      <c r="C214" s="398"/>
      <c r="D214" s="398"/>
      <c r="E214" s="398"/>
      <c r="F214" s="398"/>
      <c r="G214" s="84"/>
    </row>
    <row r="215" spans="1:8" x14ac:dyDescent="0.25">
      <c r="A215" s="250">
        <v>2017</v>
      </c>
      <c r="B215" s="82"/>
      <c r="C215" s="252">
        <v>154.19999999999999</v>
      </c>
      <c r="D215" s="252">
        <v>154.19999999999999</v>
      </c>
      <c r="E215" s="252">
        <v>57.8</v>
      </c>
      <c r="F215" s="285">
        <v>0.11899999999999999</v>
      </c>
      <c r="G215" s="84"/>
    </row>
    <row r="216" spans="1:8" x14ac:dyDescent="0.25">
      <c r="A216" s="250">
        <v>2018</v>
      </c>
      <c r="B216" s="82"/>
      <c r="C216" s="252">
        <v>159.4</v>
      </c>
      <c r="D216" s="252">
        <v>159.4</v>
      </c>
      <c r="E216" s="252">
        <v>59.8</v>
      </c>
      <c r="F216" s="285">
        <v>0.115</v>
      </c>
      <c r="G216" s="84"/>
    </row>
    <row r="217" spans="1:8" x14ac:dyDescent="0.25">
      <c r="A217" s="250">
        <v>2019</v>
      </c>
      <c r="B217" s="82"/>
      <c r="C217" s="252">
        <v>158.30000000000001</v>
      </c>
      <c r="D217" s="252">
        <v>158.30000000000001</v>
      </c>
      <c r="E217" s="252">
        <v>59.3</v>
      </c>
      <c r="F217" s="285">
        <v>0.11600000000000001</v>
      </c>
      <c r="G217" s="84"/>
    </row>
    <row r="218" spans="1:8" x14ac:dyDescent="0.25">
      <c r="A218" s="81">
        <v>2020</v>
      </c>
      <c r="B218" s="82"/>
      <c r="C218" s="271">
        <v>162.928</v>
      </c>
      <c r="D218" s="271">
        <f>C218</f>
        <v>162.928</v>
      </c>
      <c r="E218" s="252">
        <v>62.14</v>
      </c>
      <c r="F218" s="285">
        <v>0.113</v>
      </c>
      <c r="G218" s="84"/>
    </row>
    <row r="219" spans="1:8" ht="29.25" customHeight="1" x14ac:dyDescent="0.25">
      <c r="A219" s="81">
        <v>2021</v>
      </c>
      <c r="B219" s="82"/>
      <c r="C219" s="365">
        <f>C218</f>
        <v>162.928</v>
      </c>
      <c r="D219" s="366">
        <f t="shared" ref="D219:D220" si="30">B219+C219</f>
        <v>162.928</v>
      </c>
      <c r="E219" s="82">
        <v>41.836000000000006</v>
      </c>
      <c r="F219" s="83">
        <v>3.1903630841528807E-3</v>
      </c>
      <c r="G219" s="444" t="s">
        <v>2393</v>
      </c>
      <c r="H219" s="445"/>
    </row>
    <row r="220" spans="1:8" ht="25.5" x14ac:dyDescent="0.25">
      <c r="A220" s="81" t="s">
        <v>514</v>
      </c>
      <c r="B220" s="82"/>
      <c r="C220" s="365">
        <f>C218</f>
        <v>162.928</v>
      </c>
      <c r="D220" s="366">
        <f t="shared" si="30"/>
        <v>162.928</v>
      </c>
      <c r="E220" s="82"/>
      <c r="F220" s="83"/>
      <c r="G220" s="84"/>
    </row>
    <row r="221" spans="1:8" ht="14.45" customHeight="1" x14ac:dyDescent="0.25">
      <c r="A221" s="398" t="s">
        <v>1356</v>
      </c>
      <c r="B221" s="398"/>
      <c r="C221" s="398"/>
      <c r="D221" s="398"/>
      <c r="E221" s="398"/>
      <c r="F221" s="398"/>
      <c r="G221" s="84"/>
    </row>
    <row r="222" spans="1:8" x14ac:dyDescent="0.25">
      <c r="A222" s="250">
        <v>2017</v>
      </c>
      <c r="B222" s="82"/>
      <c r="C222" s="252">
        <v>1258.5</v>
      </c>
      <c r="D222" s="252">
        <v>1258.5</v>
      </c>
      <c r="E222" s="252">
        <v>865.2</v>
      </c>
      <c r="F222" s="285">
        <v>2.5000000000000001E-2</v>
      </c>
      <c r="G222" s="84"/>
    </row>
    <row r="223" spans="1:8" x14ac:dyDescent="0.25">
      <c r="A223" s="250">
        <v>2018</v>
      </c>
      <c r="B223" s="82"/>
      <c r="C223" s="252">
        <v>1300.7</v>
      </c>
      <c r="D223" s="252">
        <v>1300.7</v>
      </c>
      <c r="E223" s="252">
        <v>894.1</v>
      </c>
      <c r="F223" s="285">
        <v>2.5000000000000001E-2</v>
      </c>
      <c r="G223" s="84"/>
    </row>
    <row r="224" spans="1:8" x14ac:dyDescent="0.25">
      <c r="A224" s="250">
        <v>2019</v>
      </c>
      <c r="B224" s="82"/>
      <c r="C224" s="252">
        <v>1432</v>
      </c>
      <c r="D224" s="252">
        <v>1432</v>
      </c>
      <c r="E224" s="252">
        <v>1432</v>
      </c>
      <c r="F224" s="285">
        <v>2.5000000000000001E-2</v>
      </c>
      <c r="G224" s="84"/>
    </row>
    <row r="225" spans="1:8" x14ac:dyDescent="0.25">
      <c r="A225" s="81">
        <v>2020</v>
      </c>
      <c r="B225" s="82"/>
      <c r="C225" s="252">
        <v>1530.8</v>
      </c>
      <c r="D225" s="252">
        <v>1530.8</v>
      </c>
      <c r="E225" s="252">
        <v>1530.8</v>
      </c>
      <c r="F225" s="285">
        <v>2.9000000000000001E-2</v>
      </c>
      <c r="G225" s="84"/>
    </row>
    <row r="226" spans="1:8" ht="28.5" customHeight="1" x14ac:dyDescent="0.25">
      <c r="A226" s="81" t="s">
        <v>2395</v>
      </c>
      <c r="B226" s="82"/>
      <c r="C226" s="82">
        <f>C225</f>
        <v>1530.8</v>
      </c>
      <c r="D226" s="81">
        <f t="shared" ref="D226:D227" si="31">B226+C226</f>
        <v>1530.8</v>
      </c>
      <c r="E226" s="82">
        <v>658.327</v>
      </c>
      <c r="F226" s="83">
        <v>9.9495650436528152E-2</v>
      </c>
      <c r="G226" s="444" t="s">
        <v>2393</v>
      </c>
      <c r="H226" s="445"/>
    </row>
    <row r="227" spans="1:8" ht="25.5" x14ac:dyDescent="0.25">
      <c r="A227" s="81" t="s">
        <v>514</v>
      </c>
      <c r="B227" s="82"/>
      <c r="C227" s="82">
        <f>C225</f>
        <v>1530.8</v>
      </c>
      <c r="D227" s="81">
        <f t="shared" si="31"/>
        <v>1530.8</v>
      </c>
      <c r="E227" s="82"/>
      <c r="F227" s="83"/>
      <c r="G227" s="84"/>
    </row>
    <row r="228" spans="1:8" ht="14.45" customHeight="1" x14ac:dyDescent="0.25">
      <c r="A228" s="398" t="s">
        <v>2161</v>
      </c>
      <c r="B228" s="398"/>
      <c r="C228" s="398"/>
      <c r="D228" s="398"/>
      <c r="E228" s="398"/>
      <c r="F228" s="398"/>
      <c r="G228" s="84"/>
    </row>
    <row r="229" spans="1:8" x14ac:dyDescent="0.25">
      <c r="A229" s="250">
        <v>2017</v>
      </c>
      <c r="B229" s="82"/>
      <c r="C229" s="252">
        <v>683</v>
      </c>
      <c r="D229" s="252">
        <v>683</v>
      </c>
      <c r="E229" s="252">
        <v>411.1</v>
      </c>
      <c r="F229" s="285">
        <v>0.105</v>
      </c>
      <c r="G229" s="84"/>
    </row>
    <row r="230" spans="1:8" x14ac:dyDescent="0.25">
      <c r="A230" s="250">
        <v>2018</v>
      </c>
      <c r="B230" s="82"/>
      <c r="C230" s="252">
        <v>705.9</v>
      </c>
      <c r="D230" s="252">
        <v>705.9</v>
      </c>
      <c r="E230" s="252">
        <v>424.9</v>
      </c>
      <c r="F230" s="285">
        <v>0.10100000000000001</v>
      </c>
      <c r="G230" s="84"/>
    </row>
    <row r="231" spans="1:8" x14ac:dyDescent="0.25">
      <c r="A231" s="250">
        <v>2019</v>
      </c>
      <c r="B231" s="82"/>
      <c r="C231" s="252">
        <v>700.9</v>
      </c>
      <c r="D231" s="252">
        <v>700.9</v>
      </c>
      <c r="E231" s="252">
        <v>421.9</v>
      </c>
      <c r="F231" s="285">
        <v>0.10199999999999999</v>
      </c>
      <c r="G231" s="84"/>
    </row>
    <row r="232" spans="1:8" x14ac:dyDescent="0.25">
      <c r="A232" s="81">
        <v>2020</v>
      </c>
      <c r="B232" s="82"/>
      <c r="C232" s="271">
        <v>721.28300000000002</v>
      </c>
      <c r="D232" s="271">
        <f>C232</f>
        <v>721.28300000000002</v>
      </c>
      <c r="E232" s="252">
        <v>441.80900000000003</v>
      </c>
      <c r="F232" s="285">
        <v>9.9000000000000005E-2</v>
      </c>
      <c r="G232" s="84"/>
    </row>
    <row r="233" spans="1:8" ht="34.5" customHeight="1" x14ac:dyDescent="0.25">
      <c r="A233" s="81">
        <v>2021</v>
      </c>
      <c r="B233" s="82"/>
      <c r="C233" s="365">
        <f>C232</f>
        <v>721.28300000000002</v>
      </c>
      <c r="D233" s="366">
        <f t="shared" ref="D233:D234" si="32">B233+C233</f>
        <v>721.28300000000002</v>
      </c>
      <c r="E233" s="82">
        <v>267.14599999999996</v>
      </c>
      <c r="F233" s="83">
        <v>9.118637935330598E-2</v>
      </c>
      <c r="G233" s="444" t="s">
        <v>2393</v>
      </c>
      <c r="H233" s="445"/>
    </row>
    <row r="234" spans="1:8" ht="25.5" x14ac:dyDescent="0.25">
      <c r="A234" s="81" t="s">
        <v>514</v>
      </c>
      <c r="B234" s="82"/>
      <c r="C234" s="365">
        <f>C232</f>
        <v>721.28300000000002</v>
      </c>
      <c r="D234" s="366">
        <f t="shared" si="32"/>
        <v>721.28300000000002</v>
      </c>
      <c r="E234" s="82"/>
      <c r="F234" s="83"/>
      <c r="G234" s="84"/>
    </row>
    <row r="235" spans="1:8" ht="14.45" customHeight="1" x14ac:dyDescent="0.25">
      <c r="A235" s="398" t="s">
        <v>1354</v>
      </c>
      <c r="B235" s="398"/>
      <c r="C235" s="398"/>
      <c r="D235" s="398"/>
      <c r="E235" s="398"/>
      <c r="F235" s="398"/>
      <c r="G235" s="84"/>
    </row>
    <row r="236" spans="1:8" x14ac:dyDescent="0.25">
      <c r="A236" s="250">
        <v>2017</v>
      </c>
      <c r="B236" s="82"/>
      <c r="C236" s="252">
        <v>2985.8</v>
      </c>
      <c r="D236" s="252">
        <v>2985.8</v>
      </c>
      <c r="E236" s="252">
        <v>1544.2</v>
      </c>
      <c r="F236" s="285">
        <v>8.3000000000000004E-2</v>
      </c>
      <c r="G236" s="84"/>
    </row>
    <row r="237" spans="1:8" x14ac:dyDescent="0.25">
      <c r="A237" s="250">
        <v>2018</v>
      </c>
      <c r="B237" s="82"/>
      <c r="C237" s="252">
        <v>3085.9</v>
      </c>
      <c r="D237" s="252">
        <v>3085.9</v>
      </c>
      <c r="E237" s="252">
        <v>1595.9</v>
      </c>
      <c r="F237" s="285">
        <v>7.9000000000000001E-2</v>
      </c>
      <c r="G237" s="84"/>
    </row>
    <row r="238" spans="1:8" x14ac:dyDescent="0.25">
      <c r="A238" s="250">
        <v>2019</v>
      </c>
      <c r="B238" s="82"/>
      <c r="C238" s="252">
        <v>3064.2</v>
      </c>
      <c r="D238" s="252">
        <v>3064.2</v>
      </c>
      <c r="E238" s="252">
        <v>1584.7</v>
      </c>
      <c r="F238" s="285">
        <v>0.08</v>
      </c>
      <c r="G238" s="84"/>
    </row>
    <row r="239" spans="1:8" x14ac:dyDescent="0.25">
      <c r="A239" s="81">
        <v>2020</v>
      </c>
      <c r="B239" s="82"/>
      <c r="C239" s="271">
        <v>3153.2980000000002</v>
      </c>
      <c r="D239" s="271">
        <f>C239</f>
        <v>3153.2980000000002</v>
      </c>
      <c r="E239" s="252">
        <v>1659.413</v>
      </c>
      <c r="F239" s="285">
        <v>7.6999999999999999E-2</v>
      </c>
      <c r="G239" s="84"/>
    </row>
    <row r="240" spans="1:8" ht="28.5" customHeight="1" x14ac:dyDescent="0.25">
      <c r="A240" s="81" t="s">
        <v>2395</v>
      </c>
      <c r="B240" s="82"/>
      <c r="C240" s="365">
        <f>C239</f>
        <v>3153.2980000000002</v>
      </c>
      <c r="D240" s="366">
        <f t="shared" ref="D240:D241" si="33">B240+C240</f>
        <v>3153.2980000000002</v>
      </c>
      <c r="E240" s="82">
        <v>1106.7529999999999</v>
      </c>
      <c r="F240" s="83">
        <v>7.0348147222016863E-2</v>
      </c>
      <c r="G240" s="444" t="s">
        <v>2393</v>
      </c>
      <c r="H240" s="445"/>
    </row>
    <row r="241" spans="1:8" ht="25.5" x14ac:dyDescent="0.25">
      <c r="A241" s="81" t="s">
        <v>514</v>
      </c>
      <c r="B241" s="82"/>
      <c r="C241" s="365">
        <f>C239</f>
        <v>3153.2980000000002</v>
      </c>
      <c r="D241" s="366">
        <f t="shared" si="33"/>
        <v>3153.2980000000002</v>
      </c>
      <c r="E241" s="82"/>
      <c r="F241" s="83"/>
      <c r="G241" s="84"/>
    </row>
    <row r="242" spans="1:8" ht="14.45" customHeight="1" x14ac:dyDescent="0.25">
      <c r="A242" s="398" t="s">
        <v>1365</v>
      </c>
      <c r="B242" s="398"/>
      <c r="C242" s="398"/>
      <c r="D242" s="398"/>
      <c r="E242" s="398"/>
      <c r="F242" s="398"/>
      <c r="G242" s="84"/>
    </row>
    <row r="243" spans="1:8" x14ac:dyDescent="0.25">
      <c r="A243" s="250">
        <v>2017</v>
      </c>
      <c r="B243" s="82"/>
      <c r="C243" s="252">
        <v>4.4000000000000004</v>
      </c>
      <c r="D243" s="252">
        <v>4.4000000000000004</v>
      </c>
      <c r="E243" s="252">
        <v>5.6</v>
      </c>
      <c r="F243" s="285">
        <v>4.3999999999999997E-2</v>
      </c>
      <c r="G243" s="84"/>
    </row>
    <row r="244" spans="1:8" x14ac:dyDescent="0.25">
      <c r="A244" s="250">
        <v>2018</v>
      </c>
      <c r="B244" s="82"/>
      <c r="C244" s="252">
        <v>4.5</v>
      </c>
      <c r="D244" s="252">
        <v>4.5</v>
      </c>
      <c r="E244" s="252">
        <v>5.8</v>
      </c>
      <c r="F244" s="285">
        <v>0.04</v>
      </c>
      <c r="G244" s="84"/>
    </row>
    <row r="245" spans="1:8" x14ac:dyDescent="0.25">
      <c r="A245" s="250">
        <v>2019</v>
      </c>
      <c r="B245" s="82"/>
      <c r="C245" s="252">
        <v>4.5</v>
      </c>
      <c r="D245" s="252">
        <v>4.5</v>
      </c>
      <c r="E245" s="252">
        <v>5.8</v>
      </c>
      <c r="F245" s="285">
        <v>4.1000000000000002E-2</v>
      </c>
      <c r="G245" s="84"/>
    </row>
    <row r="246" spans="1:8" x14ac:dyDescent="0.25">
      <c r="A246" s="81">
        <v>2020</v>
      </c>
      <c r="B246" s="82"/>
      <c r="C246" s="271">
        <v>4.6289999999999996</v>
      </c>
      <c r="D246" s="271">
        <f>C246</f>
        <v>4.6289999999999996</v>
      </c>
      <c r="E246" s="252">
        <v>6.04</v>
      </c>
      <c r="F246" s="285">
        <v>3.7999999999999999E-2</v>
      </c>
      <c r="G246" s="84"/>
    </row>
    <row r="247" spans="1:8" ht="29.25" customHeight="1" x14ac:dyDescent="0.25">
      <c r="A247" s="81" t="s">
        <v>2395</v>
      </c>
      <c r="B247" s="82"/>
      <c r="C247" s="365">
        <f>C246</f>
        <v>4.6289999999999996</v>
      </c>
      <c r="D247" s="366">
        <f t="shared" ref="D247:D248" si="34">B247+C247</f>
        <v>4.6289999999999996</v>
      </c>
      <c r="E247" s="82">
        <v>3.2429999999999999</v>
      </c>
      <c r="F247" s="83">
        <v>2.8056060212821182E-2</v>
      </c>
      <c r="G247" s="444" t="s">
        <v>2393</v>
      </c>
      <c r="H247" s="445"/>
    </row>
    <row r="248" spans="1:8" ht="25.5" x14ac:dyDescent="0.25">
      <c r="A248" s="81" t="s">
        <v>514</v>
      </c>
      <c r="B248" s="82"/>
      <c r="C248" s="365">
        <f>C246</f>
        <v>4.6289999999999996</v>
      </c>
      <c r="D248" s="366">
        <f t="shared" si="34"/>
        <v>4.6289999999999996</v>
      </c>
      <c r="E248" s="82"/>
      <c r="F248" s="83"/>
      <c r="G248" s="84"/>
    </row>
    <row r="249" spans="1:8" ht="14.45" customHeight="1" x14ac:dyDescent="0.25">
      <c r="A249" s="398" t="s">
        <v>1357</v>
      </c>
      <c r="B249" s="398"/>
      <c r="C249" s="398"/>
      <c r="D249" s="398"/>
      <c r="E249" s="398"/>
      <c r="F249" s="398"/>
      <c r="G249" s="84"/>
    </row>
    <row r="250" spans="1:8" x14ac:dyDescent="0.25">
      <c r="A250" s="250">
        <v>2017</v>
      </c>
      <c r="B250" s="82"/>
      <c r="C250" s="252">
        <v>885.2</v>
      </c>
      <c r="D250" s="252">
        <v>885.2</v>
      </c>
      <c r="E250" s="252">
        <v>550</v>
      </c>
      <c r="F250" s="285">
        <v>6.0999999999999999E-2</v>
      </c>
      <c r="G250" s="84"/>
    </row>
    <row r="251" spans="1:8" x14ac:dyDescent="0.25">
      <c r="A251" s="250">
        <v>2018</v>
      </c>
      <c r="B251" s="82"/>
      <c r="C251" s="252">
        <v>914.9</v>
      </c>
      <c r="D251" s="252">
        <v>914.9</v>
      </c>
      <c r="E251" s="252">
        <v>568.4</v>
      </c>
      <c r="F251" s="285">
        <v>5.7000000000000002E-2</v>
      </c>
      <c r="G251" s="84"/>
    </row>
    <row r="252" spans="1:8" x14ac:dyDescent="0.25">
      <c r="A252" s="250">
        <v>2019</v>
      </c>
      <c r="B252" s="82"/>
      <c r="C252" s="252">
        <v>908.5</v>
      </c>
      <c r="D252" s="252">
        <v>908.5</v>
      </c>
      <c r="E252" s="252">
        <v>564.4</v>
      </c>
      <c r="F252" s="285">
        <v>5.8000000000000003E-2</v>
      </c>
      <c r="G252" s="84"/>
    </row>
    <row r="253" spans="1:8" x14ac:dyDescent="0.25">
      <c r="A253" s="81">
        <v>2020</v>
      </c>
      <c r="B253" s="82"/>
      <c r="C253" s="271">
        <v>934.93599999999992</v>
      </c>
      <c r="D253" s="271">
        <f>C253</f>
        <v>934.93599999999992</v>
      </c>
      <c r="E253" s="252">
        <v>591.01099999999997</v>
      </c>
      <c r="F253" s="285">
        <v>5.5E-2</v>
      </c>
      <c r="G253" s="84"/>
    </row>
    <row r="254" spans="1:8" ht="30.75" customHeight="1" x14ac:dyDescent="0.25">
      <c r="A254" s="81" t="s">
        <v>2395</v>
      </c>
      <c r="B254" s="82"/>
      <c r="C254" s="365">
        <f>C253</f>
        <v>934.93599999999992</v>
      </c>
      <c r="D254" s="366">
        <f t="shared" ref="D254:D255" si="35">B254+C254</f>
        <v>934.93599999999992</v>
      </c>
      <c r="E254" s="82">
        <v>310.75299999999999</v>
      </c>
      <c r="F254" s="83">
        <v>4.5747772697521734E-2</v>
      </c>
      <c r="G254" s="444" t="s">
        <v>2393</v>
      </c>
      <c r="H254" s="445"/>
    </row>
    <row r="255" spans="1:8" ht="25.5" x14ac:dyDescent="0.25">
      <c r="A255" s="81" t="s">
        <v>514</v>
      </c>
      <c r="B255" s="82"/>
      <c r="C255" s="365">
        <f>C253</f>
        <v>934.93599999999992</v>
      </c>
      <c r="D255" s="366">
        <f t="shared" si="35"/>
        <v>934.93599999999992</v>
      </c>
      <c r="E255" s="82"/>
      <c r="F255" s="83"/>
      <c r="G255" s="84"/>
    </row>
    <row r="256" spans="1:8" ht="14.45" customHeight="1" x14ac:dyDescent="0.25">
      <c r="A256" s="398" t="s">
        <v>2162</v>
      </c>
      <c r="B256" s="398"/>
      <c r="C256" s="398"/>
      <c r="D256" s="398"/>
      <c r="E256" s="398"/>
      <c r="F256" s="398"/>
      <c r="G256" s="84"/>
    </row>
    <row r="257" spans="1:8" x14ac:dyDescent="0.25">
      <c r="A257" s="250">
        <v>2017</v>
      </c>
      <c r="B257" s="82"/>
      <c r="C257" s="252">
        <v>54.9</v>
      </c>
      <c r="D257" s="252">
        <v>54.9</v>
      </c>
      <c r="E257" s="252">
        <v>41.7</v>
      </c>
      <c r="F257" s="285">
        <v>0.157</v>
      </c>
      <c r="G257" s="84"/>
    </row>
    <row r="258" spans="1:8" x14ac:dyDescent="0.25">
      <c r="A258" s="250">
        <v>2018</v>
      </c>
      <c r="B258" s="82"/>
      <c r="C258" s="252">
        <v>56.8</v>
      </c>
      <c r="D258" s="252">
        <v>56.8</v>
      </c>
      <c r="E258" s="252">
        <v>43.1</v>
      </c>
      <c r="F258" s="285">
        <v>0.153</v>
      </c>
      <c r="G258" s="84"/>
    </row>
    <row r="259" spans="1:8" x14ac:dyDescent="0.25">
      <c r="A259" s="250">
        <v>2019</v>
      </c>
      <c r="B259" s="82"/>
      <c r="C259" s="252">
        <v>56.4</v>
      </c>
      <c r="D259" s="252">
        <v>56.4</v>
      </c>
      <c r="E259" s="252">
        <v>42.8</v>
      </c>
      <c r="F259" s="285">
        <v>0.154</v>
      </c>
      <c r="G259" s="84"/>
    </row>
    <row r="260" spans="1:8" x14ac:dyDescent="0.25">
      <c r="A260" s="81">
        <v>2020</v>
      </c>
      <c r="B260" s="82"/>
      <c r="C260" s="271">
        <v>57.978999999999999</v>
      </c>
      <c r="D260" s="271">
        <f>C260</f>
        <v>57.978999999999999</v>
      </c>
      <c r="E260" s="252">
        <v>44.795000000000002</v>
      </c>
      <c r="F260" s="285">
        <v>0.151</v>
      </c>
      <c r="G260" s="84"/>
    </row>
    <row r="261" spans="1:8" ht="32.25" customHeight="1" x14ac:dyDescent="0.25">
      <c r="A261" s="81">
        <v>2021</v>
      </c>
      <c r="B261" s="82"/>
      <c r="C261" s="365">
        <f>C260</f>
        <v>57.978999999999999</v>
      </c>
      <c r="D261" s="366">
        <f t="shared" ref="D261:D262" si="36">B261+C261</f>
        <v>57.978999999999999</v>
      </c>
      <c r="E261" s="82">
        <v>31.069000000000003</v>
      </c>
      <c r="F261" s="83">
        <v>0.14243471723025011</v>
      </c>
      <c r="G261" s="444" t="s">
        <v>2393</v>
      </c>
      <c r="H261" s="445"/>
    </row>
    <row r="262" spans="1:8" ht="25.5" x14ac:dyDescent="0.25">
      <c r="A262" s="81" t="s">
        <v>514</v>
      </c>
      <c r="B262" s="82"/>
      <c r="C262" s="365">
        <f>C260</f>
        <v>57.978999999999999</v>
      </c>
      <c r="D262" s="366">
        <f t="shared" si="36"/>
        <v>57.978999999999999</v>
      </c>
      <c r="E262" s="82"/>
      <c r="F262" s="83"/>
      <c r="G262" s="84"/>
    </row>
    <row r="263" spans="1:8" ht="14.45" customHeight="1" x14ac:dyDescent="0.25">
      <c r="A263" s="398" t="s">
        <v>2163</v>
      </c>
      <c r="B263" s="398"/>
      <c r="C263" s="398"/>
      <c r="D263" s="398"/>
      <c r="E263" s="398"/>
      <c r="F263" s="398"/>
      <c r="G263" s="84"/>
    </row>
    <row r="264" spans="1:8" x14ac:dyDescent="0.25">
      <c r="A264" s="250">
        <v>2017</v>
      </c>
      <c r="B264" s="82"/>
      <c r="C264" s="252">
        <v>1628.2</v>
      </c>
      <c r="D264" s="252">
        <v>1628.2</v>
      </c>
      <c r="E264" s="252">
        <v>1168.5</v>
      </c>
      <c r="F264" s="285">
        <v>0.183</v>
      </c>
      <c r="G264" s="84"/>
    </row>
    <row r="265" spans="1:8" x14ac:dyDescent="0.25">
      <c r="A265" s="250">
        <v>2018</v>
      </c>
      <c r="B265" s="82"/>
      <c r="C265" s="252">
        <v>1682.7</v>
      </c>
      <c r="D265" s="252">
        <v>1682.7</v>
      </c>
      <c r="E265" s="252">
        <v>1207.5999999999999</v>
      </c>
      <c r="F265" s="285">
        <v>0.17899999999999999</v>
      </c>
      <c r="G265" s="84"/>
    </row>
    <row r="266" spans="1:8" x14ac:dyDescent="0.25">
      <c r="A266" s="250">
        <v>2019</v>
      </c>
      <c r="B266" s="82"/>
      <c r="C266" s="252">
        <v>1670.9</v>
      </c>
      <c r="D266" s="252">
        <v>1670.9</v>
      </c>
      <c r="E266" s="252">
        <v>1199.0999999999999</v>
      </c>
      <c r="F266" s="285">
        <v>0.18</v>
      </c>
      <c r="G266" s="84"/>
    </row>
    <row r="267" spans="1:8" x14ac:dyDescent="0.25">
      <c r="A267" s="81">
        <v>2020</v>
      </c>
      <c r="B267" s="82"/>
      <c r="C267" s="271">
        <v>1719.5219999999999</v>
      </c>
      <c r="D267" s="271">
        <f>C267</f>
        <v>1719.5219999999999</v>
      </c>
      <c r="E267" s="252">
        <v>1255.6679999999999</v>
      </c>
      <c r="F267" s="285">
        <v>0.17699999999999999</v>
      </c>
      <c r="G267" s="84"/>
    </row>
    <row r="268" spans="1:8" ht="30" customHeight="1" x14ac:dyDescent="0.25">
      <c r="A268" s="81" t="s">
        <v>2395</v>
      </c>
      <c r="B268" s="82"/>
      <c r="C268" s="365">
        <f>C267</f>
        <v>1719.5219999999999</v>
      </c>
      <c r="D268" s="366">
        <f t="shared" ref="D268:D269" si="37">B268+C268</f>
        <v>1719.5219999999999</v>
      </c>
      <c r="E268" s="82">
        <v>807.67200000000003</v>
      </c>
      <c r="F268" s="83">
        <v>0.17244168122056308</v>
      </c>
      <c r="G268" s="444" t="s">
        <v>2393</v>
      </c>
      <c r="H268" s="445"/>
    </row>
    <row r="269" spans="1:8" ht="25.5" x14ac:dyDescent="0.25">
      <c r="A269" s="81" t="s">
        <v>514</v>
      </c>
      <c r="B269" s="82"/>
      <c r="C269" s="365">
        <f>C267</f>
        <v>1719.5219999999999</v>
      </c>
      <c r="D269" s="366">
        <f t="shared" si="37"/>
        <v>1719.5219999999999</v>
      </c>
      <c r="E269" s="82"/>
      <c r="F269" s="83"/>
      <c r="G269" s="84"/>
    </row>
    <row r="270" spans="1:8" ht="14.45" customHeight="1" x14ac:dyDescent="0.25">
      <c r="A270" s="398" t="s">
        <v>2164</v>
      </c>
      <c r="B270" s="398"/>
      <c r="C270" s="398"/>
      <c r="D270" s="398"/>
      <c r="E270" s="398"/>
      <c r="F270" s="398"/>
      <c r="G270" s="84"/>
    </row>
    <row r="271" spans="1:8" x14ac:dyDescent="0.25">
      <c r="A271" s="250">
        <v>2017</v>
      </c>
      <c r="B271" s="82"/>
      <c r="C271" s="252">
        <v>210.4</v>
      </c>
      <c r="D271" s="252">
        <v>210.4</v>
      </c>
      <c r="E271" s="252">
        <v>163.80000000000001</v>
      </c>
      <c r="F271" s="285">
        <v>0.09</v>
      </c>
      <c r="G271" s="84"/>
    </row>
    <row r="272" spans="1:8" x14ac:dyDescent="0.25">
      <c r="A272" s="250">
        <v>2018</v>
      </c>
      <c r="B272" s="82"/>
      <c r="C272" s="252">
        <v>217.4</v>
      </c>
      <c r="D272" s="252">
        <v>217.4</v>
      </c>
      <c r="E272" s="252">
        <v>169.3</v>
      </c>
      <c r="F272" s="285">
        <v>8.5999999999999993E-2</v>
      </c>
      <c r="G272" s="84"/>
    </row>
    <row r="273" spans="1:8" x14ac:dyDescent="0.25">
      <c r="A273" s="250">
        <v>2019</v>
      </c>
      <c r="B273" s="82"/>
      <c r="C273" s="252">
        <v>215.9</v>
      </c>
      <c r="D273" s="252">
        <v>215.9</v>
      </c>
      <c r="E273" s="252">
        <v>168.1</v>
      </c>
      <c r="F273" s="285">
        <v>8.6999999999999994E-2</v>
      </c>
      <c r="G273" s="84"/>
    </row>
    <row r="274" spans="1:8" x14ac:dyDescent="0.25">
      <c r="A274" s="81">
        <v>2020</v>
      </c>
      <c r="B274" s="82"/>
      <c r="C274" s="271">
        <v>222.20899999999997</v>
      </c>
      <c r="D274" s="271">
        <f>C274</f>
        <v>222.20899999999997</v>
      </c>
      <c r="E274" s="252">
        <v>176</v>
      </c>
      <c r="F274" s="285">
        <v>8.4199999999999997E-2</v>
      </c>
      <c r="G274" s="84"/>
    </row>
    <row r="275" spans="1:8" ht="31.5" customHeight="1" x14ac:dyDescent="0.25">
      <c r="A275" s="81">
        <v>2021</v>
      </c>
      <c r="B275" s="82"/>
      <c r="C275" s="365">
        <f>C274</f>
        <v>222.20899999999997</v>
      </c>
      <c r="D275" s="366">
        <f t="shared" ref="D275:D276" si="38">B275+C275</f>
        <v>222.20899999999997</v>
      </c>
      <c r="E275" s="82">
        <v>118.864</v>
      </c>
      <c r="F275" s="83">
        <v>7.4492806666148589E-2</v>
      </c>
      <c r="G275" s="444" t="s">
        <v>2393</v>
      </c>
      <c r="H275" s="445"/>
    </row>
    <row r="276" spans="1:8" ht="25.5" x14ac:dyDescent="0.25">
      <c r="A276" s="81" t="s">
        <v>514</v>
      </c>
      <c r="B276" s="82"/>
      <c r="C276" s="365">
        <f>C274</f>
        <v>222.20899999999997</v>
      </c>
      <c r="D276" s="366">
        <f t="shared" si="38"/>
        <v>222.20899999999997</v>
      </c>
      <c r="E276" s="82"/>
      <c r="F276" s="83"/>
      <c r="G276" s="84"/>
    </row>
    <row r="277" spans="1:8" ht="14.45" customHeight="1" x14ac:dyDescent="0.25">
      <c r="A277" s="398" t="s">
        <v>1363</v>
      </c>
      <c r="B277" s="398"/>
      <c r="C277" s="398"/>
      <c r="D277" s="398"/>
      <c r="E277" s="398"/>
      <c r="F277" s="398"/>
      <c r="G277" s="84"/>
    </row>
    <row r="278" spans="1:8" x14ac:dyDescent="0.25">
      <c r="A278" s="250">
        <v>2017</v>
      </c>
      <c r="B278" s="82"/>
      <c r="C278" s="252">
        <v>782</v>
      </c>
      <c r="D278" s="252">
        <v>782</v>
      </c>
      <c r="E278" s="252">
        <v>782</v>
      </c>
      <c r="F278" s="285">
        <v>0.107</v>
      </c>
      <c r="G278" s="84"/>
    </row>
    <row r="279" spans="1:8" x14ac:dyDescent="0.25">
      <c r="A279" s="250">
        <v>2018</v>
      </c>
      <c r="B279" s="82"/>
      <c r="C279" s="252">
        <v>808.2</v>
      </c>
      <c r="D279" s="252">
        <v>808.2</v>
      </c>
      <c r="E279" s="252">
        <v>808.2</v>
      </c>
      <c r="F279" s="285">
        <v>0.10299999999999999</v>
      </c>
      <c r="G279" s="84"/>
    </row>
    <row r="280" spans="1:8" x14ac:dyDescent="0.25">
      <c r="A280" s="250">
        <v>2019</v>
      </c>
      <c r="B280" s="82"/>
      <c r="C280" s="252">
        <v>802.5</v>
      </c>
      <c r="D280" s="252">
        <v>802.5</v>
      </c>
      <c r="E280" s="252">
        <v>802.5</v>
      </c>
      <c r="F280" s="285">
        <v>0.104</v>
      </c>
      <c r="G280" s="84"/>
    </row>
    <row r="281" spans="1:8" x14ac:dyDescent="0.25">
      <c r="A281" s="81">
        <v>2020</v>
      </c>
      <c r="B281" s="82"/>
      <c r="C281" s="271">
        <v>825.83899999999994</v>
      </c>
      <c r="D281" s="271">
        <f>C281</f>
        <v>825.83899999999994</v>
      </c>
      <c r="E281" s="252">
        <v>840.3</v>
      </c>
      <c r="F281" s="285">
        <v>0.10100000000000001</v>
      </c>
      <c r="G281" s="84"/>
    </row>
    <row r="282" spans="1:8" ht="28.5" customHeight="1" x14ac:dyDescent="0.25">
      <c r="A282" s="81" t="s">
        <v>2395</v>
      </c>
      <c r="B282" s="82"/>
      <c r="C282" s="365">
        <f>C281</f>
        <v>825.83899999999994</v>
      </c>
      <c r="D282" s="366">
        <f t="shared" ref="D282:D283" si="39">B282+C282</f>
        <v>825.83899999999994</v>
      </c>
      <c r="E282" s="82">
        <v>555.59</v>
      </c>
      <c r="F282" s="83">
        <v>0.1591522497990509</v>
      </c>
      <c r="G282" s="444" t="s">
        <v>2393</v>
      </c>
      <c r="H282" s="445"/>
    </row>
    <row r="283" spans="1:8" ht="25.5" x14ac:dyDescent="0.25">
      <c r="A283" s="81" t="s">
        <v>514</v>
      </c>
      <c r="B283" s="82"/>
      <c r="C283" s="365">
        <f>C281</f>
        <v>825.83899999999994</v>
      </c>
      <c r="D283" s="366">
        <f t="shared" si="39"/>
        <v>825.83899999999994</v>
      </c>
      <c r="E283" s="82"/>
      <c r="F283" s="83"/>
      <c r="G283" s="84"/>
    </row>
    <row r="284" spans="1:8" ht="14.45" hidden="1" customHeight="1" x14ac:dyDescent="0.25">
      <c r="A284" s="398" t="s">
        <v>2165</v>
      </c>
      <c r="B284" s="398"/>
      <c r="C284" s="398"/>
      <c r="D284" s="398"/>
      <c r="E284" s="398"/>
      <c r="F284" s="398"/>
      <c r="G284" s="84"/>
    </row>
    <row r="285" spans="1:8" hidden="1" x14ac:dyDescent="0.25">
      <c r="A285" s="250">
        <v>2017</v>
      </c>
      <c r="B285" s="82"/>
      <c r="C285" s="252">
        <v>350</v>
      </c>
      <c r="D285" s="252">
        <v>350</v>
      </c>
      <c r="E285" s="252">
        <v>352.6</v>
      </c>
      <c r="F285" s="285">
        <v>0.13500000000000001</v>
      </c>
      <c r="G285" s="84"/>
    </row>
    <row r="286" spans="1:8" hidden="1" x14ac:dyDescent="0.25">
      <c r="A286" s="250">
        <v>2018</v>
      </c>
      <c r="B286" s="82"/>
      <c r="C286" s="252">
        <v>350</v>
      </c>
      <c r="D286" s="252">
        <v>350</v>
      </c>
      <c r="E286" s="252">
        <v>350.5</v>
      </c>
      <c r="F286" s="285">
        <v>0.13100000000000001</v>
      </c>
      <c r="G286" s="84"/>
    </row>
    <row r="287" spans="1:8" hidden="1" x14ac:dyDescent="0.25">
      <c r="A287" s="250">
        <v>2019</v>
      </c>
      <c r="B287" s="82"/>
      <c r="C287" s="252">
        <v>350</v>
      </c>
      <c r="D287" s="252">
        <v>350</v>
      </c>
      <c r="E287" s="252">
        <v>353.5</v>
      </c>
      <c r="F287" s="285">
        <v>0.13200000000000001</v>
      </c>
      <c r="G287" s="84"/>
    </row>
    <row r="288" spans="1:8" hidden="1" x14ac:dyDescent="0.25">
      <c r="A288" s="81">
        <v>2020</v>
      </c>
      <c r="B288" s="82"/>
      <c r="C288" s="252">
        <v>350</v>
      </c>
      <c r="D288" s="252">
        <v>350</v>
      </c>
      <c r="E288" s="252">
        <v>355.3</v>
      </c>
      <c r="F288" s="285">
        <v>0.129</v>
      </c>
      <c r="G288" s="84"/>
    </row>
    <row r="289" spans="1:7" hidden="1" x14ac:dyDescent="0.25">
      <c r="A289" s="81">
        <v>2021</v>
      </c>
      <c r="B289" s="82"/>
      <c r="C289" s="82"/>
      <c r="D289" s="81">
        <f t="shared" ref="D289:D290" si="40">B289+C289</f>
        <v>0</v>
      </c>
      <c r="E289" s="82"/>
      <c r="F289" s="83"/>
      <c r="G289" s="84"/>
    </row>
    <row r="290" spans="1:7" ht="25.5" hidden="1" x14ac:dyDescent="0.25">
      <c r="A290" s="81" t="s">
        <v>514</v>
      </c>
      <c r="B290" s="82"/>
      <c r="C290" s="82"/>
      <c r="D290" s="81">
        <f t="shared" si="40"/>
        <v>0</v>
      </c>
      <c r="E290" s="82"/>
      <c r="F290" s="83"/>
      <c r="G290" s="84"/>
    </row>
    <row r="291" spans="1:7" ht="14.45" hidden="1" customHeight="1" x14ac:dyDescent="0.25">
      <c r="A291" s="398" t="s">
        <v>2166</v>
      </c>
      <c r="B291" s="398"/>
      <c r="C291" s="398"/>
      <c r="D291" s="398"/>
      <c r="E291" s="398"/>
      <c r="F291" s="398"/>
      <c r="G291" s="84"/>
    </row>
    <row r="292" spans="1:7" hidden="1" x14ac:dyDescent="0.25">
      <c r="A292" s="250">
        <v>2017</v>
      </c>
      <c r="B292" s="82"/>
      <c r="C292" s="252">
        <v>350</v>
      </c>
      <c r="D292" s="252">
        <v>350</v>
      </c>
      <c r="E292" s="252">
        <v>352.6</v>
      </c>
      <c r="F292" s="285">
        <v>0.13500000000000001</v>
      </c>
      <c r="G292" s="84"/>
    </row>
    <row r="293" spans="1:7" hidden="1" x14ac:dyDescent="0.25">
      <c r="A293" s="250">
        <v>2018</v>
      </c>
      <c r="B293" s="82"/>
      <c r="C293" s="252">
        <v>350</v>
      </c>
      <c r="D293" s="252">
        <v>350</v>
      </c>
      <c r="E293" s="252">
        <v>350.5</v>
      </c>
      <c r="F293" s="285">
        <v>0.13100000000000001</v>
      </c>
      <c r="G293" s="84"/>
    </row>
    <row r="294" spans="1:7" hidden="1" x14ac:dyDescent="0.25">
      <c r="A294" s="250">
        <v>2019</v>
      </c>
      <c r="B294" s="82"/>
      <c r="C294" s="252">
        <v>350</v>
      </c>
      <c r="D294" s="252">
        <v>350</v>
      </c>
      <c r="E294" s="252">
        <v>353.5</v>
      </c>
      <c r="F294" s="285">
        <v>0.13200000000000001</v>
      </c>
      <c r="G294" s="84"/>
    </row>
    <row r="295" spans="1:7" hidden="1" x14ac:dyDescent="0.25">
      <c r="A295" s="81">
        <v>2020</v>
      </c>
      <c r="B295" s="82"/>
      <c r="C295" s="252">
        <v>350</v>
      </c>
      <c r="D295" s="252">
        <v>350</v>
      </c>
      <c r="E295" s="252">
        <v>355.3</v>
      </c>
      <c r="F295" s="285">
        <v>0.129</v>
      </c>
      <c r="G295" s="84"/>
    </row>
    <row r="296" spans="1:7" hidden="1" x14ac:dyDescent="0.25">
      <c r="A296" s="81">
        <v>2021</v>
      </c>
      <c r="B296" s="82"/>
      <c r="C296" s="82"/>
      <c r="D296" s="81">
        <f t="shared" ref="D296:D297" si="41">B296+C296</f>
        <v>0</v>
      </c>
      <c r="E296" s="82"/>
      <c r="F296" s="83"/>
      <c r="G296" s="84"/>
    </row>
    <row r="297" spans="1:7" ht="25.5" hidden="1" x14ac:dyDescent="0.25">
      <c r="A297" s="81" t="s">
        <v>514</v>
      </c>
      <c r="B297" s="82"/>
      <c r="C297" s="82"/>
      <c r="D297" s="81">
        <f t="shared" si="41"/>
        <v>0</v>
      </c>
      <c r="E297" s="82"/>
      <c r="F297" s="83"/>
      <c r="G297" s="84"/>
    </row>
    <row r="298" spans="1:7" ht="14.45" hidden="1" customHeight="1" x14ac:dyDescent="0.25">
      <c r="A298" s="398" t="s">
        <v>2167</v>
      </c>
      <c r="B298" s="398"/>
      <c r="C298" s="398"/>
      <c r="D298" s="398"/>
      <c r="E298" s="398"/>
      <c r="F298" s="398"/>
      <c r="G298" s="84"/>
    </row>
    <row r="299" spans="1:7" hidden="1" x14ac:dyDescent="0.25">
      <c r="A299" s="250">
        <v>2017</v>
      </c>
      <c r="B299" s="82"/>
      <c r="C299" s="252">
        <v>164</v>
      </c>
      <c r="D299" s="252">
        <v>164</v>
      </c>
      <c r="E299" s="252">
        <v>163.19999999999999</v>
      </c>
      <c r="F299" s="285">
        <v>0.11899999999999999</v>
      </c>
      <c r="G299" s="84"/>
    </row>
    <row r="300" spans="1:7" hidden="1" x14ac:dyDescent="0.25">
      <c r="A300" s="250">
        <v>2018</v>
      </c>
      <c r="B300" s="82"/>
      <c r="C300" s="252">
        <v>164</v>
      </c>
      <c r="D300" s="252">
        <v>164</v>
      </c>
      <c r="E300" s="252">
        <v>163.6</v>
      </c>
      <c r="F300" s="285">
        <v>0.115</v>
      </c>
      <c r="G300" s="84"/>
    </row>
    <row r="301" spans="1:7" hidden="1" x14ac:dyDescent="0.25">
      <c r="A301" s="250">
        <v>2019</v>
      </c>
      <c r="B301" s="82"/>
      <c r="C301" s="252">
        <v>164</v>
      </c>
      <c r="D301" s="252">
        <v>164</v>
      </c>
      <c r="E301" s="252">
        <v>162.5</v>
      </c>
      <c r="F301" s="285">
        <v>0.11600000000000001</v>
      </c>
      <c r="G301" s="84"/>
    </row>
    <row r="302" spans="1:7" hidden="1" x14ac:dyDescent="0.25">
      <c r="A302" s="81">
        <v>2020</v>
      </c>
      <c r="B302" s="82"/>
      <c r="C302" s="252">
        <v>164</v>
      </c>
      <c r="D302" s="252">
        <v>164</v>
      </c>
      <c r="E302" s="252">
        <v>160.69999999999999</v>
      </c>
      <c r="F302" s="285">
        <v>0.113</v>
      </c>
      <c r="G302" s="84"/>
    </row>
    <row r="303" spans="1:7" hidden="1" x14ac:dyDescent="0.25">
      <c r="A303" s="81">
        <v>2021</v>
      </c>
      <c r="B303" s="82"/>
      <c r="C303" s="82"/>
      <c r="D303" s="81">
        <f t="shared" ref="D303:D304" si="42">B303+C303</f>
        <v>0</v>
      </c>
      <c r="E303" s="82"/>
      <c r="F303" s="83"/>
      <c r="G303" s="84"/>
    </row>
    <row r="304" spans="1:7" ht="25.5" hidden="1" x14ac:dyDescent="0.25">
      <c r="A304" s="81" t="s">
        <v>514</v>
      </c>
      <c r="B304" s="82"/>
      <c r="C304" s="82"/>
      <c r="D304" s="81">
        <f t="shared" si="42"/>
        <v>0</v>
      </c>
      <c r="E304" s="82"/>
      <c r="F304" s="83"/>
      <c r="G304" s="84"/>
    </row>
    <row r="305" spans="1:7" ht="14.45" hidden="1" customHeight="1" x14ac:dyDescent="0.25">
      <c r="A305" s="398" t="s">
        <v>2168</v>
      </c>
      <c r="B305" s="398"/>
      <c r="C305" s="398"/>
      <c r="D305" s="398"/>
      <c r="E305" s="398"/>
      <c r="F305" s="398"/>
      <c r="G305" s="84"/>
    </row>
    <row r="306" spans="1:7" hidden="1" x14ac:dyDescent="0.25">
      <c r="A306" s="250">
        <v>2017</v>
      </c>
      <c r="B306" s="82"/>
      <c r="C306" s="252">
        <v>164</v>
      </c>
      <c r="D306" s="252">
        <v>164</v>
      </c>
      <c r="E306" s="252">
        <v>163.19999999999999</v>
      </c>
      <c r="F306" s="285">
        <v>0.11899999999999999</v>
      </c>
      <c r="G306" s="84"/>
    </row>
    <row r="307" spans="1:7" hidden="1" x14ac:dyDescent="0.25">
      <c r="A307" s="250">
        <v>2018</v>
      </c>
      <c r="B307" s="82"/>
      <c r="C307" s="252">
        <v>164</v>
      </c>
      <c r="D307" s="252">
        <v>164</v>
      </c>
      <c r="E307" s="252">
        <v>163.6</v>
      </c>
      <c r="F307" s="285">
        <v>0.115</v>
      </c>
      <c r="G307" s="84"/>
    </row>
    <row r="308" spans="1:7" hidden="1" x14ac:dyDescent="0.25">
      <c r="A308" s="250">
        <v>2019</v>
      </c>
      <c r="B308" s="82"/>
      <c r="C308" s="252">
        <v>164</v>
      </c>
      <c r="D308" s="252">
        <v>164</v>
      </c>
      <c r="E308" s="252">
        <v>162.5</v>
      </c>
      <c r="F308" s="285">
        <v>0.11600000000000001</v>
      </c>
      <c r="G308" s="84"/>
    </row>
    <row r="309" spans="1:7" hidden="1" x14ac:dyDescent="0.25">
      <c r="A309" s="81">
        <v>2020</v>
      </c>
      <c r="B309" s="82"/>
      <c r="C309" s="252">
        <v>164</v>
      </c>
      <c r="D309" s="252">
        <v>164</v>
      </c>
      <c r="E309" s="252">
        <v>160.69999999999999</v>
      </c>
      <c r="F309" s="285">
        <v>0.113</v>
      </c>
      <c r="G309" s="84"/>
    </row>
    <row r="310" spans="1:7" hidden="1" x14ac:dyDescent="0.25">
      <c r="A310" s="81">
        <v>2021</v>
      </c>
      <c r="B310" s="82"/>
      <c r="C310" s="82"/>
      <c r="D310" s="81">
        <f t="shared" ref="D310:D311" si="43">B310+C310</f>
        <v>0</v>
      </c>
      <c r="E310" s="82"/>
      <c r="F310" s="83"/>
      <c r="G310" s="84"/>
    </row>
    <row r="311" spans="1:7" ht="25.5" hidden="1" x14ac:dyDescent="0.25">
      <c r="A311" s="81" t="s">
        <v>514</v>
      </c>
      <c r="B311" s="82"/>
      <c r="C311" s="82"/>
      <c r="D311" s="81">
        <f t="shared" si="43"/>
        <v>0</v>
      </c>
      <c r="E311" s="82"/>
      <c r="F311" s="83"/>
      <c r="G311" s="84"/>
    </row>
    <row r="312" spans="1:7" ht="14.45" hidden="1" customHeight="1" x14ac:dyDescent="0.25">
      <c r="A312" s="398" t="s">
        <v>2169</v>
      </c>
      <c r="B312" s="398"/>
      <c r="C312" s="398"/>
      <c r="D312" s="398"/>
      <c r="E312" s="398"/>
      <c r="F312" s="398"/>
      <c r="G312" s="84"/>
    </row>
    <row r="313" spans="1:7" hidden="1" x14ac:dyDescent="0.25">
      <c r="A313" s="250">
        <v>2017</v>
      </c>
      <c r="B313" s="82"/>
      <c r="C313" s="252">
        <v>175</v>
      </c>
      <c r="D313" s="252">
        <v>175</v>
      </c>
      <c r="E313" s="252">
        <v>174.1</v>
      </c>
      <c r="F313" s="285">
        <v>0.105</v>
      </c>
      <c r="G313" s="84"/>
    </row>
    <row r="314" spans="1:7" hidden="1" x14ac:dyDescent="0.25">
      <c r="A314" s="250">
        <v>2018</v>
      </c>
      <c r="B314" s="82"/>
      <c r="C314" s="252">
        <v>175</v>
      </c>
      <c r="D314" s="252">
        <v>175</v>
      </c>
      <c r="E314" s="252">
        <v>174.6</v>
      </c>
      <c r="F314" s="285">
        <v>0.10100000000000001</v>
      </c>
      <c r="G314" s="84"/>
    </row>
    <row r="315" spans="1:7" hidden="1" x14ac:dyDescent="0.25">
      <c r="A315" s="250">
        <v>2019</v>
      </c>
      <c r="B315" s="82"/>
      <c r="C315" s="252">
        <v>175</v>
      </c>
      <c r="D315" s="252">
        <v>175</v>
      </c>
      <c r="E315" s="252">
        <v>173.4</v>
      </c>
      <c r="F315" s="285">
        <v>0.10199999999999999</v>
      </c>
      <c r="G315" s="84"/>
    </row>
    <row r="316" spans="1:7" hidden="1" x14ac:dyDescent="0.25">
      <c r="A316" s="81">
        <v>2020</v>
      </c>
      <c r="B316" s="82"/>
      <c r="C316" s="252">
        <v>175</v>
      </c>
      <c r="D316" s="252">
        <v>175</v>
      </c>
      <c r="E316" s="252">
        <v>171.5</v>
      </c>
      <c r="F316" s="285">
        <v>9.9000000000000005E-2</v>
      </c>
      <c r="G316" s="84"/>
    </row>
    <row r="317" spans="1:7" hidden="1" x14ac:dyDescent="0.25">
      <c r="A317" s="81">
        <v>2021</v>
      </c>
      <c r="B317" s="82"/>
      <c r="C317" s="82"/>
      <c r="D317" s="81">
        <f t="shared" ref="D317:D318" si="44">B317+C317</f>
        <v>0</v>
      </c>
      <c r="E317" s="82"/>
      <c r="F317" s="83"/>
      <c r="G317" s="84"/>
    </row>
    <row r="318" spans="1:7" ht="25.5" hidden="1" x14ac:dyDescent="0.25">
      <c r="A318" s="81" t="s">
        <v>514</v>
      </c>
      <c r="B318" s="82"/>
      <c r="C318" s="82"/>
      <c r="D318" s="81">
        <f t="shared" si="44"/>
        <v>0</v>
      </c>
      <c r="E318" s="82"/>
      <c r="F318" s="83"/>
      <c r="G318" s="84"/>
    </row>
    <row r="319" spans="1:7" ht="14.45" hidden="1" customHeight="1" x14ac:dyDescent="0.25">
      <c r="A319" s="398" t="s">
        <v>2170</v>
      </c>
      <c r="B319" s="398"/>
      <c r="C319" s="398"/>
      <c r="D319" s="398"/>
      <c r="E319" s="398"/>
      <c r="F319" s="398"/>
      <c r="G319" s="84"/>
    </row>
    <row r="320" spans="1:7" hidden="1" x14ac:dyDescent="0.25">
      <c r="A320" s="250">
        <v>2017</v>
      </c>
      <c r="B320" s="82"/>
      <c r="C320" s="252">
        <v>165</v>
      </c>
      <c r="D320" s="252">
        <v>165</v>
      </c>
      <c r="E320" s="252">
        <v>164.2</v>
      </c>
      <c r="F320" s="285">
        <v>8.3000000000000004E-2</v>
      </c>
      <c r="G320" s="84"/>
    </row>
    <row r="321" spans="1:7" hidden="1" x14ac:dyDescent="0.25">
      <c r="A321" s="250">
        <v>2018</v>
      </c>
      <c r="B321" s="82"/>
      <c r="C321" s="252">
        <v>165</v>
      </c>
      <c r="D321" s="252">
        <v>165</v>
      </c>
      <c r="E321" s="252">
        <v>164.6</v>
      </c>
      <c r="F321" s="285">
        <v>7.9000000000000001E-2</v>
      </c>
      <c r="G321" s="84"/>
    </row>
    <row r="322" spans="1:7" hidden="1" x14ac:dyDescent="0.25">
      <c r="A322" s="250">
        <v>2019</v>
      </c>
      <c r="B322" s="82"/>
      <c r="C322" s="252">
        <v>165</v>
      </c>
      <c r="D322" s="252">
        <v>165</v>
      </c>
      <c r="E322" s="252">
        <v>163.5</v>
      </c>
      <c r="F322" s="285">
        <v>0.08</v>
      </c>
      <c r="G322" s="84"/>
    </row>
    <row r="323" spans="1:7" hidden="1" x14ac:dyDescent="0.25">
      <c r="A323" s="81">
        <v>2020</v>
      </c>
      <c r="B323" s="82"/>
      <c r="C323" s="252">
        <v>165</v>
      </c>
      <c r="D323" s="252">
        <v>165</v>
      </c>
      <c r="E323" s="252">
        <v>161.69999999999999</v>
      </c>
      <c r="F323" s="285">
        <v>7.6999999999999999E-2</v>
      </c>
      <c r="G323" s="84"/>
    </row>
    <row r="324" spans="1:7" hidden="1" x14ac:dyDescent="0.25">
      <c r="A324" s="81">
        <v>2021</v>
      </c>
      <c r="B324" s="82"/>
      <c r="C324" s="82"/>
      <c r="D324" s="81">
        <f t="shared" ref="D324:D325" si="45">B324+C324</f>
        <v>0</v>
      </c>
      <c r="E324" s="82"/>
      <c r="F324" s="83"/>
      <c r="G324" s="84"/>
    </row>
    <row r="325" spans="1:7" ht="25.5" hidden="1" x14ac:dyDescent="0.25">
      <c r="A325" s="81" t="s">
        <v>514</v>
      </c>
      <c r="B325" s="82"/>
      <c r="C325" s="82"/>
      <c r="D325" s="81">
        <f t="shared" si="45"/>
        <v>0</v>
      </c>
      <c r="E325" s="82"/>
      <c r="F325" s="83"/>
      <c r="G325" s="84"/>
    </row>
    <row r="326" spans="1:7" ht="14.45" hidden="1" customHeight="1" x14ac:dyDescent="0.25">
      <c r="A326" s="398" t="s">
        <v>2171</v>
      </c>
      <c r="B326" s="398"/>
      <c r="C326" s="398"/>
      <c r="D326" s="398"/>
      <c r="E326" s="398"/>
      <c r="F326" s="398"/>
      <c r="G326" s="84"/>
    </row>
    <row r="327" spans="1:7" hidden="1" x14ac:dyDescent="0.25">
      <c r="A327" s="250">
        <v>2017</v>
      </c>
      <c r="B327" s="82"/>
      <c r="C327" s="252">
        <v>135</v>
      </c>
      <c r="D327" s="252">
        <v>135</v>
      </c>
      <c r="E327" s="252">
        <v>134.30000000000001</v>
      </c>
      <c r="F327" s="285">
        <v>0.105</v>
      </c>
      <c r="G327" s="84"/>
    </row>
    <row r="328" spans="1:7" hidden="1" x14ac:dyDescent="0.25">
      <c r="A328" s="250">
        <v>2018</v>
      </c>
      <c r="B328" s="82"/>
      <c r="C328" s="252">
        <v>135</v>
      </c>
      <c r="D328" s="252">
        <v>135</v>
      </c>
      <c r="E328" s="252">
        <v>134.69999999999999</v>
      </c>
      <c r="F328" s="285">
        <v>0.10100000000000001</v>
      </c>
      <c r="G328" s="84"/>
    </row>
    <row r="329" spans="1:7" hidden="1" x14ac:dyDescent="0.25">
      <c r="A329" s="250">
        <v>2019</v>
      </c>
      <c r="B329" s="82"/>
      <c r="C329" s="252">
        <v>135</v>
      </c>
      <c r="D329" s="252">
        <v>135</v>
      </c>
      <c r="E329" s="252">
        <v>133.80000000000001</v>
      </c>
      <c r="F329" s="285">
        <v>0.10199999999999999</v>
      </c>
      <c r="G329" s="84"/>
    </row>
    <row r="330" spans="1:7" hidden="1" x14ac:dyDescent="0.25">
      <c r="A330" s="81">
        <v>2020</v>
      </c>
      <c r="B330" s="82"/>
      <c r="C330" s="252">
        <v>135</v>
      </c>
      <c r="D330" s="252">
        <v>135</v>
      </c>
      <c r="E330" s="252">
        <v>132.30000000000001</v>
      </c>
      <c r="F330" s="285">
        <v>9.9000000000000005E-2</v>
      </c>
      <c r="G330" s="84"/>
    </row>
    <row r="331" spans="1:7" hidden="1" x14ac:dyDescent="0.25">
      <c r="A331" s="81">
        <v>2021</v>
      </c>
      <c r="B331" s="82"/>
      <c r="C331" s="82"/>
      <c r="D331" s="81">
        <f t="shared" ref="D331:D332" si="46">B331+C331</f>
        <v>0</v>
      </c>
      <c r="E331" s="82"/>
      <c r="F331" s="83"/>
      <c r="G331" s="84"/>
    </row>
    <row r="332" spans="1:7" ht="25.5" hidden="1" x14ac:dyDescent="0.25">
      <c r="A332" s="81" t="s">
        <v>514</v>
      </c>
      <c r="B332" s="82"/>
      <c r="C332" s="82"/>
      <c r="D332" s="81">
        <f t="shared" si="46"/>
        <v>0</v>
      </c>
      <c r="E332" s="82"/>
      <c r="F332" s="83"/>
      <c r="G332" s="84"/>
    </row>
    <row r="333" spans="1:7" ht="14.45" hidden="1" customHeight="1" x14ac:dyDescent="0.25">
      <c r="A333" s="398" t="s">
        <v>2172</v>
      </c>
      <c r="B333" s="398"/>
      <c r="C333" s="398"/>
      <c r="D333" s="398"/>
      <c r="E333" s="398"/>
      <c r="F333" s="398"/>
      <c r="G333" s="84"/>
    </row>
    <row r="334" spans="1:7" hidden="1" x14ac:dyDescent="0.25">
      <c r="A334" s="250">
        <v>2017</v>
      </c>
      <c r="B334" s="82"/>
      <c r="C334" s="252">
        <v>175</v>
      </c>
      <c r="D334" s="252">
        <v>175</v>
      </c>
      <c r="E334" s="252">
        <v>176.3</v>
      </c>
      <c r="F334" s="285">
        <v>0.123</v>
      </c>
      <c r="G334" s="84"/>
    </row>
    <row r="335" spans="1:7" hidden="1" x14ac:dyDescent="0.25">
      <c r="A335" s="250">
        <v>2018</v>
      </c>
      <c r="B335" s="82"/>
      <c r="C335" s="252">
        <v>175</v>
      </c>
      <c r="D335" s="252">
        <v>175</v>
      </c>
      <c r="E335" s="252">
        <v>175.3</v>
      </c>
      <c r="F335" s="285">
        <v>0.11899999999999999</v>
      </c>
      <c r="G335" s="84"/>
    </row>
    <row r="336" spans="1:7" hidden="1" x14ac:dyDescent="0.25">
      <c r="A336" s="250">
        <v>2019</v>
      </c>
      <c r="B336" s="82"/>
      <c r="C336" s="252">
        <v>175</v>
      </c>
      <c r="D336" s="252">
        <v>175</v>
      </c>
      <c r="E336" s="252">
        <v>176.8</v>
      </c>
      <c r="F336" s="285">
        <v>0.12</v>
      </c>
      <c r="G336" s="84"/>
    </row>
    <row r="337" spans="1:7" hidden="1" x14ac:dyDescent="0.25">
      <c r="A337" s="81">
        <v>2020</v>
      </c>
      <c r="B337" s="82"/>
      <c r="C337" s="252">
        <v>175</v>
      </c>
      <c r="D337" s="252">
        <v>175</v>
      </c>
      <c r="E337" s="252">
        <v>177.6</v>
      </c>
      <c r="F337" s="285">
        <v>0.11700000000000001</v>
      </c>
      <c r="G337" s="84"/>
    </row>
    <row r="338" spans="1:7" hidden="1" x14ac:dyDescent="0.25">
      <c r="A338" s="81">
        <v>2021</v>
      </c>
      <c r="B338" s="82"/>
      <c r="C338" s="82"/>
      <c r="D338" s="81">
        <f t="shared" ref="D338:D339" si="47">B338+C338</f>
        <v>0</v>
      </c>
      <c r="E338" s="82"/>
      <c r="F338" s="83"/>
      <c r="G338" s="84"/>
    </row>
    <row r="339" spans="1:7" ht="25.5" hidden="1" x14ac:dyDescent="0.25">
      <c r="A339" s="81" t="s">
        <v>514</v>
      </c>
      <c r="B339" s="82"/>
      <c r="C339" s="82"/>
      <c r="D339" s="81">
        <f t="shared" si="47"/>
        <v>0</v>
      </c>
      <c r="E339" s="82"/>
      <c r="F339" s="83"/>
      <c r="G339" s="84"/>
    </row>
    <row r="340" spans="1:7" ht="14.45" hidden="1" customHeight="1" x14ac:dyDescent="0.25">
      <c r="A340" s="398" t="s">
        <v>2207</v>
      </c>
      <c r="B340" s="398"/>
      <c r="C340" s="398"/>
      <c r="D340" s="398"/>
      <c r="E340" s="398"/>
      <c r="F340" s="398"/>
      <c r="G340" s="84"/>
    </row>
    <row r="341" spans="1:7" hidden="1" x14ac:dyDescent="0.25">
      <c r="A341" s="250">
        <v>2017</v>
      </c>
      <c r="B341" s="82"/>
      <c r="C341" s="252">
        <v>1629.3</v>
      </c>
      <c r="D341" s="252">
        <v>1629.3</v>
      </c>
      <c r="E341" s="252">
        <v>1641.5</v>
      </c>
      <c r="F341" s="285">
        <v>0.123</v>
      </c>
      <c r="G341" s="84"/>
    </row>
    <row r="342" spans="1:7" hidden="1" x14ac:dyDescent="0.25">
      <c r="A342" s="250">
        <v>2018</v>
      </c>
      <c r="B342" s="82"/>
      <c r="C342" s="252">
        <v>1629.3</v>
      </c>
      <c r="D342" s="252">
        <v>1629.3</v>
      </c>
      <c r="E342" s="252">
        <v>1631.7</v>
      </c>
      <c r="F342" s="285">
        <v>0.11899999999999999</v>
      </c>
      <c r="G342" s="84"/>
    </row>
    <row r="343" spans="1:7" hidden="1" x14ac:dyDescent="0.25">
      <c r="A343" s="250">
        <v>2019</v>
      </c>
      <c r="B343" s="82"/>
      <c r="C343" s="252">
        <v>1629.3</v>
      </c>
      <c r="D343" s="252">
        <v>1629.3</v>
      </c>
      <c r="E343" s="252">
        <v>1645.5</v>
      </c>
      <c r="F343" s="285">
        <v>0.12</v>
      </c>
      <c r="G343" s="84"/>
    </row>
    <row r="344" spans="1:7" hidden="1" x14ac:dyDescent="0.25">
      <c r="A344" s="81">
        <v>2020</v>
      </c>
      <c r="B344" s="82"/>
      <c r="C344" s="252">
        <v>1629.3</v>
      </c>
      <c r="D344" s="252">
        <v>1629.3</v>
      </c>
      <c r="E344" s="252">
        <v>1653.7</v>
      </c>
      <c r="F344" s="285">
        <v>0.11700000000000001</v>
      </c>
      <c r="G344" s="84"/>
    </row>
    <row r="345" spans="1:7" hidden="1" x14ac:dyDescent="0.25">
      <c r="A345" s="81">
        <v>2021</v>
      </c>
      <c r="B345" s="82"/>
      <c r="C345" s="82"/>
      <c r="D345" s="81">
        <f t="shared" ref="D345:D346" si="48">B345+C345</f>
        <v>0</v>
      </c>
      <c r="E345" s="82"/>
      <c r="F345" s="83"/>
      <c r="G345" s="84"/>
    </row>
    <row r="346" spans="1:7" ht="25.5" hidden="1" x14ac:dyDescent="0.25">
      <c r="A346" s="81" t="s">
        <v>514</v>
      </c>
      <c r="B346" s="82"/>
      <c r="C346" s="82"/>
      <c r="D346" s="81">
        <f t="shared" si="48"/>
        <v>0</v>
      </c>
      <c r="E346" s="82"/>
      <c r="F346" s="83"/>
      <c r="G346" s="84"/>
    </row>
    <row r="347" spans="1:7" ht="14.45" hidden="1" customHeight="1" x14ac:dyDescent="0.25">
      <c r="A347" s="398" t="s">
        <v>2174</v>
      </c>
      <c r="B347" s="398"/>
      <c r="C347" s="398"/>
      <c r="D347" s="398"/>
      <c r="E347" s="398"/>
      <c r="F347" s="398"/>
      <c r="G347" s="84"/>
    </row>
    <row r="348" spans="1:7" hidden="1" x14ac:dyDescent="0.25">
      <c r="A348" s="250">
        <v>2017</v>
      </c>
      <c r="B348" s="82"/>
      <c r="C348" s="252">
        <v>143</v>
      </c>
      <c r="D348" s="252">
        <v>143</v>
      </c>
      <c r="E348" s="252">
        <v>142.30000000000001</v>
      </c>
      <c r="F348" s="285">
        <v>0.151</v>
      </c>
      <c r="G348" s="84"/>
    </row>
    <row r="349" spans="1:7" hidden="1" x14ac:dyDescent="0.25">
      <c r="A349" s="250">
        <v>2018</v>
      </c>
      <c r="B349" s="82"/>
      <c r="C349" s="252">
        <v>143</v>
      </c>
      <c r="D349" s="252">
        <v>143</v>
      </c>
      <c r="E349" s="252">
        <v>142.6</v>
      </c>
      <c r="F349" s="285">
        <v>0.14699999999999999</v>
      </c>
      <c r="G349" s="84"/>
    </row>
    <row r="350" spans="1:7" hidden="1" x14ac:dyDescent="0.25">
      <c r="A350" s="250">
        <v>2019</v>
      </c>
      <c r="B350" s="82"/>
      <c r="C350" s="252">
        <v>143</v>
      </c>
      <c r="D350" s="252">
        <v>143</v>
      </c>
      <c r="E350" s="252">
        <v>141.69999999999999</v>
      </c>
      <c r="F350" s="285">
        <v>0.14799999999999999</v>
      </c>
      <c r="G350" s="84"/>
    </row>
    <row r="351" spans="1:7" hidden="1" x14ac:dyDescent="0.25">
      <c r="A351" s="81">
        <v>2020</v>
      </c>
      <c r="B351" s="82"/>
      <c r="C351" s="252">
        <v>143</v>
      </c>
      <c r="D351" s="252">
        <v>143</v>
      </c>
      <c r="E351" s="252">
        <v>140.1</v>
      </c>
      <c r="F351" s="285">
        <v>0.14499999999999999</v>
      </c>
      <c r="G351" s="84"/>
    </row>
    <row r="352" spans="1:7" hidden="1" x14ac:dyDescent="0.25">
      <c r="A352" s="81">
        <v>2021</v>
      </c>
      <c r="B352" s="82"/>
      <c r="C352" s="82"/>
      <c r="D352" s="81">
        <f t="shared" ref="D352:D353" si="49">B352+C352</f>
        <v>0</v>
      </c>
      <c r="E352" s="82"/>
      <c r="F352" s="83"/>
      <c r="G352" s="84"/>
    </row>
    <row r="353" spans="1:7" ht="25.5" hidden="1" x14ac:dyDescent="0.25">
      <c r="A353" s="81" t="s">
        <v>514</v>
      </c>
      <c r="B353" s="82"/>
      <c r="C353" s="82"/>
      <c r="D353" s="81">
        <f t="shared" si="49"/>
        <v>0</v>
      </c>
      <c r="E353" s="82"/>
      <c r="F353" s="83"/>
      <c r="G353" s="84"/>
    </row>
    <row r="354" spans="1:7" ht="14.45" hidden="1" customHeight="1" x14ac:dyDescent="0.25">
      <c r="A354" s="398" t="s">
        <v>2175</v>
      </c>
      <c r="B354" s="398"/>
      <c r="C354" s="398"/>
      <c r="D354" s="398"/>
      <c r="E354" s="398"/>
      <c r="F354" s="398"/>
      <c r="G354" s="84"/>
    </row>
    <row r="355" spans="1:7" hidden="1" x14ac:dyDescent="0.25">
      <c r="A355" s="250">
        <v>2017</v>
      </c>
      <c r="B355" s="82"/>
      <c r="C355" s="252">
        <v>175</v>
      </c>
      <c r="D355" s="252">
        <v>175</v>
      </c>
      <c r="E355" s="252">
        <v>174.1</v>
      </c>
      <c r="F355" s="285">
        <v>0.105</v>
      </c>
      <c r="G355" s="84"/>
    </row>
    <row r="356" spans="1:7" hidden="1" x14ac:dyDescent="0.25">
      <c r="A356" s="250">
        <v>2018</v>
      </c>
      <c r="B356" s="82"/>
      <c r="C356" s="252">
        <v>175</v>
      </c>
      <c r="D356" s="252">
        <v>175</v>
      </c>
      <c r="E356" s="252">
        <v>174.6</v>
      </c>
      <c r="F356" s="285">
        <v>0.10100000000000001</v>
      </c>
      <c r="G356" s="84"/>
    </row>
    <row r="357" spans="1:7" hidden="1" x14ac:dyDescent="0.25">
      <c r="A357" s="250">
        <v>2019</v>
      </c>
      <c r="B357" s="82"/>
      <c r="C357" s="252">
        <v>175</v>
      </c>
      <c r="D357" s="252">
        <v>175</v>
      </c>
      <c r="E357" s="252">
        <v>173.4</v>
      </c>
      <c r="F357" s="285">
        <v>0.10199999999999999</v>
      </c>
      <c r="G357" s="84"/>
    </row>
    <row r="358" spans="1:7" hidden="1" x14ac:dyDescent="0.25">
      <c r="A358" s="81">
        <v>2020</v>
      </c>
      <c r="B358" s="82"/>
      <c r="C358" s="252">
        <v>175</v>
      </c>
      <c r="D358" s="252">
        <v>175</v>
      </c>
      <c r="E358" s="252">
        <v>171.5</v>
      </c>
      <c r="F358" s="285">
        <v>9.9000000000000005E-2</v>
      </c>
      <c r="G358" s="84"/>
    </row>
    <row r="359" spans="1:7" hidden="1" x14ac:dyDescent="0.25">
      <c r="A359" s="81">
        <v>2021</v>
      </c>
      <c r="B359" s="82"/>
      <c r="C359" s="82"/>
      <c r="D359" s="81">
        <f t="shared" ref="D359:D360" si="50">B359+C359</f>
        <v>0</v>
      </c>
      <c r="E359" s="82"/>
      <c r="F359" s="83"/>
      <c r="G359" s="84"/>
    </row>
    <row r="360" spans="1:7" ht="25.5" hidden="1" x14ac:dyDescent="0.25">
      <c r="A360" s="81" t="s">
        <v>514</v>
      </c>
      <c r="B360" s="82"/>
      <c r="C360" s="82"/>
      <c r="D360" s="81">
        <f t="shared" si="50"/>
        <v>0</v>
      </c>
      <c r="E360" s="82"/>
      <c r="F360" s="83"/>
      <c r="G360" s="84"/>
    </row>
    <row r="361" spans="1:7" ht="14.45" hidden="1" customHeight="1" x14ac:dyDescent="0.25">
      <c r="A361" s="398" t="s">
        <v>2176</v>
      </c>
      <c r="B361" s="398"/>
      <c r="C361" s="398"/>
      <c r="D361" s="398"/>
      <c r="E361" s="398"/>
      <c r="F361" s="398"/>
      <c r="G361" s="84"/>
    </row>
    <row r="362" spans="1:7" hidden="1" x14ac:dyDescent="0.25">
      <c r="A362" s="250">
        <v>2017</v>
      </c>
      <c r="B362" s="82"/>
      <c r="C362" s="252">
        <v>295</v>
      </c>
      <c r="D362" s="252">
        <v>295</v>
      </c>
      <c r="E362" s="252">
        <v>297.2</v>
      </c>
      <c r="F362" s="285">
        <v>0.13300000000000001</v>
      </c>
      <c r="G362" s="84"/>
    </row>
    <row r="363" spans="1:7" hidden="1" x14ac:dyDescent="0.25">
      <c r="A363" s="250">
        <v>2018</v>
      </c>
      <c r="B363" s="82"/>
      <c r="C363" s="252">
        <v>295</v>
      </c>
      <c r="D363" s="252">
        <v>295</v>
      </c>
      <c r="E363" s="252">
        <v>295.39999999999998</v>
      </c>
      <c r="F363" s="285">
        <v>0.129</v>
      </c>
      <c r="G363" s="84"/>
    </row>
    <row r="364" spans="1:7" hidden="1" x14ac:dyDescent="0.25">
      <c r="A364" s="250">
        <v>2019</v>
      </c>
      <c r="B364" s="82"/>
      <c r="C364" s="252">
        <v>295</v>
      </c>
      <c r="D364" s="252">
        <v>295</v>
      </c>
      <c r="E364" s="252">
        <v>298</v>
      </c>
      <c r="F364" s="285">
        <v>0.13</v>
      </c>
      <c r="G364" s="84"/>
    </row>
    <row r="365" spans="1:7" hidden="1" x14ac:dyDescent="0.25">
      <c r="A365" s="81">
        <v>2020</v>
      </c>
      <c r="B365" s="82"/>
      <c r="C365" s="252">
        <v>295</v>
      </c>
      <c r="D365" s="252">
        <v>295</v>
      </c>
      <c r="E365" s="252">
        <v>299.39999999999998</v>
      </c>
      <c r="F365" s="285">
        <v>0.127</v>
      </c>
      <c r="G365" s="84"/>
    </row>
    <row r="366" spans="1:7" hidden="1" x14ac:dyDescent="0.25">
      <c r="A366" s="81">
        <v>2021</v>
      </c>
      <c r="B366" s="82"/>
      <c r="C366" s="82"/>
      <c r="D366" s="81">
        <f t="shared" ref="D366:D367" si="51">B366+C366</f>
        <v>0</v>
      </c>
      <c r="E366" s="82"/>
      <c r="F366" s="83"/>
      <c r="G366" s="84"/>
    </row>
    <row r="367" spans="1:7" ht="25.5" hidden="1" x14ac:dyDescent="0.25">
      <c r="A367" s="81" t="s">
        <v>514</v>
      </c>
      <c r="B367" s="82"/>
      <c r="C367" s="82"/>
      <c r="D367" s="81">
        <f t="shared" si="51"/>
        <v>0</v>
      </c>
      <c r="E367" s="82"/>
      <c r="F367" s="83"/>
      <c r="G367" s="84"/>
    </row>
    <row r="368" spans="1:7" ht="14.45" hidden="1" customHeight="1" x14ac:dyDescent="0.25">
      <c r="A368" s="398" t="s">
        <v>2177</v>
      </c>
      <c r="B368" s="398"/>
      <c r="C368" s="398"/>
      <c r="D368" s="398"/>
      <c r="E368" s="398"/>
      <c r="F368" s="398"/>
      <c r="G368" s="84"/>
    </row>
    <row r="369" spans="1:7" hidden="1" x14ac:dyDescent="0.25">
      <c r="A369" s="250">
        <v>2017</v>
      </c>
      <c r="B369" s="82"/>
      <c r="C369" s="252">
        <v>455</v>
      </c>
      <c r="D369" s="252">
        <v>455</v>
      </c>
      <c r="E369" s="252">
        <v>452.7</v>
      </c>
      <c r="F369" s="285">
        <v>0.11</v>
      </c>
      <c r="G369" s="84"/>
    </row>
    <row r="370" spans="1:7" hidden="1" x14ac:dyDescent="0.25">
      <c r="A370" s="250">
        <v>2018</v>
      </c>
      <c r="B370" s="82"/>
      <c r="C370" s="252">
        <v>455</v>
      </c>
      <c r="D370" s="252">
        <v>455</v>
      </c>
      <c r="E370" s="252">
        <v>453.9</v>
      </c>
      <c r="F370" s="285">
        <v>0.106</v>
      </c>
      <c r="G370" s="84"/>
    </row>
    <row r="371" spans="1:7" hidden="1" x14ac:dyDescent="0.25">
      <c r="A371" s="250">
        <v>2019</v>
      </c>
      <c r="B371" s="82"/>
      <c r="C371" s="252">
        <v>455</v>
      </c>
      <c r="D371" s="252">
        <v>455</v>
      </c>
      <c r="E371" s="252">
        <v>450.9</v>
      </c>
      <c r="F371" s="285">
        <v>0.107</v>
      </c>
      <c r="G371" s="84"/>
    </row>
    <row r="372" spans="1:7" hidden="1" x14ac:dyDescent="0.25">
      <c r="A372" s="81">
        <v>2020</v>
      </c>
      <c r="B372" s="82"/>
      <c r="C372" s="252">
        <v>455</v>
      </c>
      <c r="D372" s="252">
        <v>455</v>
      </c>
      <c r="E372" s="252">
        <v>445.9</v>
      </c>
      <c r="F372" s="285">
        <v>0.104</v>
      </c>
      <c r="G372" s="84"/>
    </row>
    <row r="373" spans="1:7" hidden="1" x14ac:dyDescent="0.25">
      <c r="A373" s="81">
        <v>2021</v>
      </c>
      <c r="B373" s="82"/>
      <c r="C373" s="82"/>
      <c r="D373" s="81">
        <f t="shared" ref="D373:D374" si="52">B373+C373</f>
        <v>0</v>
      </c>
      <c r="E373" s="82"/>
      <c r="F373" s="83"/>
      <c r="G373" s="84"/>
    </row>
    <row r="374" spans="1:7" ht="25.5" hidden="1" x14ac:dyDescent="0.25">
      <c r="A374" s="81" t="s">
        <v>514</v>
      </c>
      <c r="B374" s="82"/>
      <c r="C374" s="82"/>
      <c r="D374" s="81">
        <f t="shared" si="52"/>
        <v>0</v>
      </c>
      <c r="E374" s="82"/>
      <c r="F374" s="83"/>
      <c r="G374" s="84"/>
    </row>
    <row r="375" spans="1:7" ht="15" hidden="1" customHeight="1" x14ac:dyDescent="0.25">
      <c r="A375" s="398" t="s">
        <v>2178</v>
      </c>
      <c r="B375" s="398"/>
      <c r="C375" s="398"/>
      <c r="D375" s="398"/>
      <c r="E375" s="398"/>
      <c r="F375" s="398"/>
      <c r="G375" s="84"/>
    </row>
    <row r="376" spans="1:7" hidden="1" x14ac:dyDescent="0.25">
      <c r="A376" s="250">
        <v>2017</v>
      </c>
      <c r="B376" s="82"/>
      <c r="C376" s="252">
        <v>170.1</v>
      </c>
      <c r="D376" s="252">
        <v>170.1</v>
      </c>
      <c r="E376" s="252">
        <v>169.2</v>
      </c>
      <c r="F376" s="285">
        <v>0.125</v>
      </c>
      <c r="G376" s="84"/>
    </row>
    <row r="377" spans="1:7" hidden="1" x14ac:dyDescent="0.25">
      <c r="A377" s="250">
        <v>2018</v>
      </c>
      <c r="B377" s="82"/>
      <c r="C377" s="252">
        <v>170.1</v>
      </c>
      <c r="D377" s="252">
        <v>170.1</v>
      </c>
      <c r="E377" s="252">
        <v>169.7</v>
      </c>
      <c r="F377" s="285">
        <v>0.121</v>
      </c>
      <c r="G377" s="84"/>
    </row>
    <row r="378" spans="1:7" hidden="1" x14ac:dyDescent="0.25">
      <c r="A378" s="250">
        <v>2019</v>
      </c>
      <c r="B378" s="82"/>
      <c r="C378" s="252">
        <v>170.1</v>
      </c>
      <c r="D378" s="252">
        <v>170.1</v>
      </c>
      <c r="E378" s="252">
        <v>168.6</v>
      </c>
      <c r="F378" s="285">
        <v>0.122</v>
      </c>
      <c r="G378" s="84"/>
    </row>
    <row r="379" spans="1:7" hidden="1" x14ac:dyDescent="0.25">
      <c r="A379" s="81">
        <v>2020</v>
      </c>
      <c r="B379" s="82"/>
      <c r="C379" s="252">
        <v>170.1</v>
      </c>
      <c r="D379" s="252">
        <v>170.1</v>
      </c>
      <c r="E379" s="252">
        <v>166.7</v>
      </c>
      <c r="F379" s="285">
        <v>0.11899999999999999</v>
      </c>
      <c r="G379" s="84"/>
    </row>
    <row r="380" spans="1:7" hidden="1" x14ac:dyDescent="0.25">
      <c r="A380" s="81">
        <v>2021</v>
      </c>
      <c r="B380" s="82"/>
      <c r="C380" s="82"/>
      <c r="D380" s="81">
        <f t="shared" ref="D380:D381" si="53">B380+C380</f>
        <v>0</v>
      </c>
      <c r="E380" s="82"/>
      <c r="F380" s="83"/>
      <c r="G380" s="84"/>
    </row>
    <row r="381" spans="1:7" ht="25.5" hidden="1" x14ac:dyDescent="0.25">
      <c r="A381" s="81" t="s">
        <v>514</v>
      </c>
      <c r="B381" s="82"/>
      <c r="C381" s="82"/>
      <c r="D381" s="81">
        <f t="shared" si="53"/>
        <v>0</v>
      </c>
      <c r="E381" s="82"/>
      <c r="F381" s="83"/>
      <c r="G381" s="84"/>
    </row>
    <row r="382" spans="1:7" ht="15" hidden="1" customHeight="1" x14ac:dyDescent="0.25">
      <c r="A382" s="398" t="s">
        <v>2179</v>
      </c>
      <c r="B382" s="398"/>
      <c r="C382" s="398"/>
      <c r="D382" s="398"/>
      <c r="E382" s="398"/>
      <c r="F382" s="398"/>
      <c r="G382" s="84"/>
    </row>
    <row r="383" spans="1:7" hidden="1" x14ac:dyDescent="0.25">
      <c r="A383" s="250">
        <v>2017</v>
      </c>
      <c r="B383" s="82"/>
      <c r="C383" s="252">
        <v>565.20000000000005</v>
      </c>
      <c r="D383" s="252">
        <v>565.20000000000005</v>
      </c>
      <c r="E383" s="252">
        <v>562.4</v>
      </c>
      <c r="F383" s="285">
        <v>0.13</v>
      </c>
      <c r="G383" s="84"/>
    </row>
    <row r="384" spans="1:7" hidden="1" x14ac:dyDescent="0.25">
      <c r="A384" s="250">
        <v>2018</v>
      </c>
      <c r="B384" s="82"/>
      <c r="C384" s="252">
        <v>565.20000000000005</v>
      </c>
      <c r="D384" s="252">
        <v>565.20000000000005</v>
      </c>
      <c r="E384" s="252">
        <v>563.79999999999995</v>
      </c>
      <c r="F384" s="285">
        <v>0.126</v>
      </c>
      <c r="G384" s="84"/>
    </row>
    <row r="385" spans="1:7" hidden="1" x14ac:dyDescent="0.25">
      <c r="A385" s="250">
        <v>2019</v>
      </c>
      <c r="B385" s="82"/>
      <c r="C385" s="252">
        <v>565.20000000000005</v>
      </c>
      <c r="D385" s="252">
        <v>565.20000000000005</v>
      </c>
      <c r="E385" s="252">
        <v>560.20000000000005</v>
      </c>
      <c r="F385" s="285">
        <v>0.127</v>
      </c>
      <c r="G385" s="84"/>
    </row>
    <row r="386" spans="1:7" hidden="1" x14ac:dyDescent="0.25">
      <c r="A386" s="81">
        <v>2020</v>
      </c>
      <c r="B386" s="82"/>
      <c r="C386" s="252">
        <v>565.20000000000005</v>
      </c>
      <c r="D386" s="252">
        <v>565.20000000000005</v>
      </c>
      <c r="E386" s="252">
        <v>553.9</v>
      </c>
      <c r="F386" s="285">
        <v>0.124</v>
      </c>
      <c r="G386" s="84"/>
    </row>
    <row r="387" spans="1:7" hidden="1" x14ac:dyDescent="0.25">
      <c r="A387" s="81">
        <v>2021</v>
      </c>
      <c r="B387" s="82"/>
      <c r="C387" s="82"/>
      <c r="D387" s="81">
        <f t="shared" ref="D387:D388" si="54">B387+C387</f>
        <v>0</v>
      </c>
      <c r="E387" s="82"/>
      <c r="F387" s="83"/>
      <c r="G387" s="84"/>
    </row>
    <row r="388" spans="1:7" ht="25.5" hidden="1" x14ac:dyDescent="0.25">
      <c r="A388" s="81" t="s">
        <v>514</v>
      </c>
      <c r="B388" s="82"/>
      <c r="C388" s="82"/>
      <c r="D388" s="81">
        <f t="shared" si="54"/>
        <v>0</v>
      </c>
      <c r="E388" s="82"/>
      <c r="F388" s="83"/>
      <c r="G388" s="84"/>
    </row>
    <row r="389" spans="1:7" x14ac:dyDescent="0.25">
      <c r="A389" s="286"/>
      <c r="B389" s="287"/>
      <c r="C389" s="287"/>
      <c r="D389" s="286"/>
      <c r="E389" s="287"/>
      <c r="F389" s="288"/>
      <c r="G389" s="84"/>
    </row>
    <row r="390" spans="1:7" ht="60.75" customHeight="1" x14ac:dyDescent="0.25">
      <c r="A390" s="443" t="s">
        <v>2394</v>
      </c>
      <c r="B390" s="443"/>
      <c r="C390" s="443"/>
      <c r="D390" s="443"/>
      <c r="E390" s="443"/>
      <c r="F390" s="443"/>
      <c r="G390" s="84"/>
    </row>
    <row r="391" spans="1:7" x14ac:dyDescent="0.25">
      <c r="A391" s="286"/>
      <c r="B391" s="287"/>
      <c r="C391" s="287"/>
      <c r="D391" s="286"/>
      <c r="E391" s="287"/>
      <c r="F391" s="288"/>
      <c r="G391" s="84"/>
    </row>
    <row r="392" spans="1:7" x14ac:dyDescent="0.25">
      <c r="A392" s="286"/>
      <c r="B392" s="287"/>
      <c r="C392" s="287"/>
      <c r="D392" s="286"/>
      <c r="E392" s="287"/>
      <c r="F392" s="288"/>
      <c r="G392" s="84"/>
    </row>
    <row r="393" spans="1:7" x14ac:dyDescent="0.25">
      <c r="A393" s="286"/>
      <c r="B393" s="287"/>
      <c r="C393" s="287"/>
      <c r="D393" s="286"/>
      <c r="E393" s="287"/>
      <c r="F393" s="288"/>
      <c r="G393" s="84"/>
    </row>
    <row r="394" spans="1:7" x14ac:dyDescent="0.25">
      <c r="A394" s="286"/>
      <c r="B394" s="287"/>
      <c r="C394" s="287"/>
      <c r="D394" s="286"/>
      <c r="E394" s="287"/>
      <c r="F394" s="288"/>
      <c r="G394" s="84"/>
    </row>
    <row r="395" spans="1:7" x14ac:dyDescent="0.25">
      <c r="A395" s="286"/>
      <c r="B395" s="287"/>
      <c r="C395" s="287"/>
      <c r="D395" s="286"/>
      <c r="E395" s="287"/>
      <c r="F395" s="288"/>
      <c r="G395" s="84"/>
    </row>
    <row r="396" spans="1:7" x14ac:dyDescent="0.25">
      <c r="A396" s="84"/>
      <c r="B396" s="84"/>
      <c r="C396" s="84"/>
      <c r="D396" s="84"/>
      <c r="E396" s="84"/>
      <c r="F396" s="84"/>
      <c r="G396" s="84"/>
    </row>
    <row r="397" spans="1:7" x14ac:dyDescent="0.25">
      <c r="A397" s="84"/>
      <c r="B397" s="84"/>
      <c r="C397" s="84"/>
      <c r="D397" s="84"/>
      <c r="E397" s="84"/>
      <c r="F397" s="84"/>
      <c r="G397" s="84"/>
    </row>
  </sheetData>
  <mergeCells count="80">
    <mergeCell ref="A361:F361"/>
    <mergeCell ref="A368:F368"/>
    <mergeCell ref="A375:F375"/>
    <mergeCell ref="A382:F382"/>
    <mergeCell ref="A326:F326"/>
    <mergeCell ref="A333:F333"/>
    <mergeCell ref="A340:F340"/>
    <mergeCell ref="A347:F347"/>
    <mergeCell ref="A354:F354"/>
    <mergeCell ref="A221:F221"/>
    <mergeCell ref="A228:F228"/>
    <mergeCell ref="A235:F235"/>
    <mergeCell ref="A242:F242"/>
    <mergeCell ref="A249:F249"/>
    <mergeCell ref="A186:F186"/>
    <mergeCell ref="A193:F193"/>
    <mergeCell ref="A200:F200"/>
    <mergeCell ref="A207:F207"/>
    <mergeCell ref="A214:F214"/>
    <mergeCell ref="A165:F165"/>
    <mergeCell ref="A172:F172"/>
    <mergeCell ref="A179:F179"/>
    <mergeCell ref="A4:F4"/>
    <mergeCell ref="A11:F11"/>
    <mergeCell ref="A123:F123"/>
    <mergeCell ref="A130:F130"/>
    <mergeCell ref="A137:F137"/>
    <mergeCell ref="A144:F144"/>
    <mergeCell ref="A151:F151"/>
    <mergeCell ref="A88:F88"/>
    <mergeCell ref="A95:F95"/>
    <mergeCell ref="A102:F102"/>
    <mergeCell ref="A109:F109"/>
    <mergeCell ref="A116:F116"/>
    <mergeCell ref="A53:F53"/>
    <mergeCell ref="A2:A3"/>
    <mergeCell ref="B2:D2"/>
    <mergeCell ref="E2:E3"/>
    <mergeCell ref="F2:F3"/>
    <mergeCell ref="A158:F158"/>
    <mergeCell ref="A60:F60"/>
    <mergeCell ref="A67:F67"/>
    <mergeCell ref="A74:F74"/>
    <mergeCell ref="A81:F81"/>
    <mergeCell ref="A18:F18"/>
    <mergeCell ref="A25:F25"/>
    <mergeCell ref="A32:F32"/>
    <mergeCell ref="A39:F39"/>
    <mergeCell ref="A46:F46"/>
    <mergeCell ref="G149:H149"/>
    <mergeCell ref="G156:H156"/>
    <mergeCell ref="G163:H163"/>
    <mergeCell ref="G170:H170"/>
    <mergeCell ref="G177:H177"/>
    <mergeCell ref="G184:H184"/>
    <mergeCell ref="G191:H191"/>
    <mergeCell ref="G198:H198"/>
    <mergeCell ref="G205:H205"/>
    <mergeCell ref="G212:H212"/>
    <mergeCell ref="G219:H219"/>
    <mergeCell ref="G226:H226"/>
    <mergeCell ref="G233:H233"/>
    <mergeCell ref="G240:H240"/>
    <mergeCell ref="G247:H247"/>
    <mergeCell ref="A390:F390"/>
    <mergeCell ref="G254:H254"/>
    <mergeCell ref="G261:H261"/>
    <mergeCell ref="G268:H268"/>
    <mergeCell ref="G275:H275"/>
    <mergeCell ref="G282:H282"/>
    <mergeCell ref="A256:F256"/>
    <mergeCell ref="A263:F263"/>
    <mergeCell ref="A270:F270"/>
    <mergeCell ref="A277:F277"/>
    <mergeCell ref="A284:F284"/>
    <mergeCell ref="A291:F291"/>
    <mergeCell ref="A298:F298"/>
    <mergeCell ref="A305:F305"/>
    <mergeCell ref="A312:F312"/>
    <mergeCell ref="A319:F319"/>
  </mergeCells>
  <phoneticPr fontId="48" type="noConversion"/>
  <hyperlinks>
    <hyperlink ref="J1" location="Приложение_3" display="Приложение_3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1"/>
  <sheetViews>
    <sheetView tabSelected="1" zoomScale="115" zoomScaleNormal="115" workbookViewId="0">
      <pane ySplit="3" topLeftCell="A4" activePane="bottomLeft" state="frozen"/>
      <selection pane="bottomLeft" activeCell="C25" sqref="C25"/>
    </sheetView>
  </sheetViews>
  <sheetFormatPr defaultRowHeight="15" x14ac:dyDescent="0.25"/>
  <cols>
    <col min="1" max="1" width="12.85546875" customWidth="1"/>
    <col min="2" max="2" width="19.5703125" customWidth="1"/>
    <col min="3" max="4" width="16.5703125" customWidth="1"/>
    <col min="5" max="5" width="22.140625" customWidth="1"/>
    <col min="6" max="8" width="16.5703125" customWidth="1"/>
  </cols>
  <sheetData>
    <row r="1" spans="1:7" x14ac:dyDescent="0.25">
      <c r="A1" s="1" t="s">
        <v>2227</v>
      </c>
      <c r="B1" s="1"/>
      <c r="F1" s="12" t="s">
        <v>19</v>
      </c>
      <c r="G1" s="14" t="s">
        <v>445</v>
      </c>
    </row>
    <row r="2" spans="1:7" ht="18.75" x14ac:dyDescent="0.25">
      <c r="A2" s="447"/>
      <c r="B2" s="448"/>
      <c r="C2" s="448"/>
      <c r="D2" s="448"/>
      <c r="E2" s="84"/>
      <c r="F2" s="112"/>
    </row>
    <row r="3" spans="1:7" ht="51" x14ac:dyDescent="0.25">
      <c r="A3" s="150" t="s">
        <v>555</v>
      </c>
      <c r="B3" s="150" t="s">
        <v>558</v>
      </c>
      <c r="C3" s="150" t="s">
        <v>556</v>
      </c>
      <c r="D3" s="150" t="s">
        <v>557</v>
      </c>
      <c r="F3" s="112"/>
    </row>
    <row r="4" spans="1:7" x14ac:dyDescent="0.25">
      <c r="A4" s="375" t="s">
        <v>2381</v>
      </c>
      <c r="B4" s="375"/>
      <c r="C4" s="375"/>
      <c r="D4" s="375"/>
    </row>
    <row r="5" spans="1:7" x14ac:dyDescent="0.25">
      <c r="A5" s="19">
        <v>2017</v>
      </c>
      <c r="B5" s="359">
        <v>151400</v>
      </c>
      <c r="C5" s="359">
        <v>233386</v>
      </c>
      <c r="D5" s="360">
        <v>880.7</v>
      </c>
    </row>
    <row r="6" spans="1:7" x14ac:dyDescent="0.25">
      <c r="A6" s="19">
        <v>2018</v>
      </c>
      <c r="B6" s="359">
        <v>151400</v>
      </c>
      <c r="C6" s="359">
        <v>233386</v>
      </c>
      <c r="D6" s="360">
        <v>880.7</v>
      </c>
    </row>
    <row r="7" spans="1:7" x14ac:dyDescent="0.25">
      <c r="A7" s="19">
        <v>2019</v>
      </c>
      <c r="B7" s="359">
        <v>156398</v>
      </c>
      <c r="C7" s="359">
        <v>252419</v>
      </c>
      <c r="D7" s="360">
        <v>1088.5999999999999</v>
      </c>
    </row>
    <row r="8" spans="1:7" x14ac:dyDescent="0.25">
      <c r="A8" s="19">
        <v>2020</v>
      </c>
      <c r="B8" s="359">
        <v>167481</v>
      </c>
      <c r="C8" s="359">
        <v>261274</v>
      </c>
      <c r="D8" s="360">
        <v>1069.7</v>
      </c>
    </row>
    <row r="9" spans="1:7" x14ac:dyDescent="0.25">
      <c r="A9" s="19">
        <v>2021</v>
      </c>
      <c r="B9" s="359">
        <v>167557</v>
      </c>
      <c r="C9" s="359">
        <v>261314</v>
      </c>
      <c r="D9" s="360">
        <v>1069.7</v>
      </c>
    </row>
    <row r="11" spans="1:7" x14ac:dyDescent="0.25">
      <c r="A11" t="s">
        <v>2385</v>
      </c>
    </row>
  </sheetData>
  <mergeCells count="2">
    <mergeCell ref="A2:D2"/>
    <mergeCell ref="A4:D4"/>
  </mergeCells>
  <hyperlinks>
    <hyperlink ref="G1" location="Приложение_3" display="Приложение_3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5"/>
  <sheetViews>
    <sheetView workbookViewId="0">
      <selection activeCell="A2" sqref="A2:H3"/>
    </sheetView>
  </sheetViews>
  <sheetFormatPr defaultRowHeight="15" x14ac:dyDescent="0.25"/>
  <cols>
    <col min="1" max="1" width="8.85546875" style="1"/>
    <col min="2" max="2" width="26.7109375" style="1" customWidth="1"/>
    <col min="3" max="3" width="22.28515625" style="1" customWidth="1"/>
    <col min="4" max="4" width="20" style="1" customWidth="1"/>
    <col min="5" max="6" width="11.85546875" style="1" customWidth="1"/>
    <col min="7" max="8" width="8.85546875" style="1"/>
    <col min="9" max="9" width="17.7109375" style="1" customWidth="1"/>
    <col min="10" max="13" width="8.85546875" style="1"/>
  </cols>
  <sheetData>
    <row r="1" spans="1:16" x14ac:dyDescent="0.25">
      <c r="A1" s="1" t="s">
        <v>2098</v>
      </c>
      <c r="O1" s="12" t="s">
        <v>19</v>
      </c>
      <c r="P1" s="35" t="s">
        <v>192</v>
      </c>
    </row>
    <row r="2" spans="1:16" ht="60" customHeight="1" x14ac:dyDescent="0.25">
      <c r="A2" s="375" t="s">
        <v>156</v>
      </c>
      <c r="B2" s="375" t="s">
        <v>157</v>
      </c>
      <c r="C2" s="375" t="s">
        <v>158</v>
      </c>
      <c r="D2" s="375" t="s">
        <v>159</v>
      </c>
      <c r="E2" s="375" t="s">
        <v>160</v>
      </c>
      <c r="F2" s="375" t="s">
        <v>161</v>
      </c>
      <c r="G2" s="449" t="s">
        <v>162</v>
      </c>
      <c r="H2" s="449" t="s">
        <v>163</v>
      </c>
      <c r="I2" s="449" t="s">
        <v>164</v>
      </c>
      <c r="J2" s="449" t="s">
        <v>165</v>
      </c>
      <c r="K2" s="449"/>
      <c r="L2" s="449" t="s">
        <v>166</v>
      </c>
      <c r="M2" s="449"/>
    </row>
    <row r="3" spans="1:16" ht="51" x14ac:dyDescent="0.25">
      <c r="A3" s="375"/>
      <c r="B3" s="375"/>
      <c r="C3" s="375"/>
      <c r="D3" s="375"/>
      <c r="E3" s="375"/>
      <c r="F3" s="375"/>
      <c r="G3" s="449"/>
      <c r="H3" s="449"/>
      <c r="I3" s="449"/>
      <c r="J3" s="34" t="s">
        <v>167</v>
      </c>
      <c r="K3" s="34" t="s">
        <v>168</v>
      </c>
      <c r="L3" s="34" t="s">
        <v>169</v>
      </c>
      <c r="M3" s="34" t="s">
        <v>170</v>
      </c>
    </row>
    <row r="4" spans="1:16" x14ac:dyDescent="0.25">
      <c r="A4" s="19">
        <v>1</v>
      </c>
      <c r="B4" s="29"/>
      <c r="C4" s="2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6" x14ac:dyDescent="0.25">
      <c r="A5" s="19">
        <v>2</v>
      </c>
      <c r="B5" s="29"/>
      <c r="C5" s="29"/>
      <c r="D5" s="19"/>
      <c r="E5" s="19"/>
      <c r="F5" s="19"/>
      <c r="G5" s="19"/>
      <c r="H5" s="19"/>
      <c r="I5" s="19"/>
      <c r="J5" s="19"/>
      <c r="K5" s="19"/>
      <c r="L5" s="19"/>
      <c r="M5" s="19"/>
    </row>
  </sheetData>
  <mergeCells count="11">
    <mergeCell ref="G2:G3"/>
    <mergeCell ref="H2:H3"/>
    <mergeCell ref="I2:I3"/>
    <mergeCell ref="J2:K2"/>
    <mergeCell ref="L2:M2"/>
    <mergeCell ref="F2:F3"/>
    <mergeCell ref="A2:A3"/>
    <mergeCell ref="B2:B3"/>
    <mergeCell ref="C2:C3"/>
    <mergeCell ref="D2:D3"/>
    <mergeCell ref="E2:E3"/>
  </mergeCells>
  <hyperlinks>
    <hyperlink ref="P1" location="'Приложение 5 (ЕТО)'!A1" display="Приложение 5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7"/>
  <sheetViews>
    <sheetView workbookViewId="0">
      <selection activeCell="A2" sqref="A2:H3"/>
    </sheetView>
  </sheetViews>
  <sheetFormatPr defaultRowHeight="15" x14ac:dyDescent="0.25"/>
  <cols>
    <col min="1" max="1" width="44.5703125" customWidth="1"/>
    <col min="2" max="8" width="19.5703125" customWidth="1"/>
  </cols>
  <sheetData>
    <row r="1" spans="1:9" x14ac:dyDescent="0.25">
      <c r="A1" s="1" t="s">
        <v>2099</v>
      </c>
      <c r="H1" s="12" t="s">
        <v>19</v>
      </c>
      <c r="I1" s="35" t="s">
        <v>192</v>
      </c>
    </row>
    <row r="2" spans="1:9" x14ac:dyDescent="0.25">
      <c r="A2" s="247" t="s">
        <v>130</v>
      </c>
      <c r="B2" s="247">
        <v>2017</v>
      </c>
      <c r="C2" s="247">
        <v>2018</v>
      </c>
      <c r="D2" s="247">
        <v>2019</v>
      </c>
      <c r="E2" s="247">
        <v>2020</v>
      </c>
      <c r="F2" s="247">
        <v>2021</v>
      </c>
      <c r="G2" s="247" t="s">
        <v>515</v>
      </c>
      <c r="H2" s="247" t="s">
        <v>514</v>
      </c>
    </row>
    <row r="3" spans="1:9" x14ac:dyDescent="0.25">
      <c r="A3" s="450" t="s">
        <v>769</v>
      </c>
      <c r="B3" s="451"/>
      <c r="C3" s="451"/>
      <c r="D3" s="451"/>
      <c r="E3" s="451"/>
      <c r="F3" s="451"/>
      <c r="G3" s="451"/>
      <c r="H3" s="452"/>
    </row>
    <row r="4" spans="1:9" ht="25.5" x14ac:dyDescent="0.25">
      <c r="A4" s="36" t="s">
        <v>171</v>
      </c>
      <c r="B4" s="19"/>
      <c r="C4" s="19"/>
      <c r="D4" s="19"/>
      <c r="E4" s="19"/>
      <c r="F4" s="19"/>
      <c r="G4" s="19"/>
      <c r="H4" s="19"/>
    </row>
    <row r="5" spans="1:9" x14ac:dyDescent="0.25">
      <c r="A5" s="37" t="s">
        <v>172</v>
      </c>
      <c r="B5" s="19"/>
      <c r="C5" s="19"/>
      <c r="D5" s="19"/>
      <c r="E5" s="19"/>
      <c r="F5" s="19"/>
      <c r="G5" s="19"/>
      <c r="H5" s="19"/>
    </row>
    <row r="6" spans="1:9" x14ac:dyDescent="0.25">
      <c r="A6" s="37" t="s">
        <v>173</v>
      </c>
      <c r="B6" s="19"/>
      <c r="C6" s="19"/>
      <c r="D6" s="19"/>
      <c r="E6" s="19"/>
      <c r="F6" s="19"/>
      <c r="G6" s="19"/>
      <c r="H6" s="19"/>
    </row>
    <row r="7" spans="1:9" ht="25.5" x14ac:dyDescent="0.25">
      <c r="A7" s="37" t="s">
        <v>174</v>
      </c>
      <c r="B7" s="19"/>
      <c r="C7" s="19"/>
      <c r="D7" s="19"/>
      <c r="E7" s="19"/>
      <c r="F7" s="19"/>
      <c r="G7" s="19"/>
      <c r="H7" s="19"/>
    </row>
    <row r="8" spans="1:9" x14ac:dyDescent="0.25">
      <c r="A8" s="36" t="s">
        <v>175</v>
      </c>
      <c r="B8" s="19"/>
      <c r="C8" s="19"/>
      <c r="D8" s="19"/>
      <c r="E8" s="19"/>
      <c r="F8" s="19"/>
      <c r="G8" s="19"/>
      <c r="H8" s="19"/>
    </row>
    <row r="9" spans="1:9" x14ac:dyDescent="0.25">
      <c r="A9" s="36" t="s">
        <v>176</v>
      </c>
      <c r="B9" s="19"/>
      <c r="C9" s="19"/>
      <c r="D9" s="19"/>
      <c r="E9" s="19"/>
      <c r="F9" s="19"/>
      <c r="G9" s="19"/>
      <c r="H9" s="19"/>
    </row>
    <row r="10" spans="1:9" x14ac:dyDescent="0.25">
      <c r="A10" s="36" t="s">
        <v>177</v>
      </c>
      <c r="B10" s="19"/>
      <c r="C10" s="19"/>
      <c r="D10" s="19"/>
      <c r="E10" s="19"/>
      <c r="F10" s="19"/>
      <c r="G10" s="19"/>
      <c r="H10" s="19"/>
    </row>
    <row r="11" spans="1:9" x14ac:dyDescent="0.25">
      <c r="A11" s="38" t="s">
        <v>178</v>
      </c>
      <c r="B11" s="19"/>
      <c r="C11" s="19"/>
      <c r="D11" s="19"/>
      <c r="E11" s="19"/>
      <c r="F11" s="19"/>
      <c r="G11" s="19"/>
      <c r="H11" s="19"/>
    </row>
    <row r="12" spans="1:9" x14ac:dyDescent="0.25">
      <c r="A12" s="39" t="s">
        <v>179</v>
      </c>
      <c r="B12" s="19"/>
      <c r="C12" s="19"/>
      <c r="D12" s="19"/>
      <c r="E12" s="19"/>
      <c r="F12" s="19"/>
      <c r="G12" s="19"/>
      <c r="H12" s="19"/>
    </row>
    <row r="13" spans="1:9" x14ac:dyDescent="0.25">
      <c r="A13" s="39" t="s">
        <v>180</v>
      </c>
      <c r="B13" s="19"/>
      <c r="C13" s="19"/>
      <c r="D13" s="19"/>
      <c r="E13" s="19"/>
      <c r="F13" s="19"/>
      <c r="G13" s="19"/>
      <c r="H13" s="19"/>
    </row>
    <row r="14" spans="1:9" x14ac:dyDescent="0.25">
      <c r="A14" s="38" t="s">
        <v>181</v>
      </c>
      <c r="B14" s="19"/>
      <c r="C14" s="19"/>
      <c r="D14" s="19"/>
      <c r="E14" s="19"/>
      <c r="F14" s="19"/>
      <c r="G14" s="19"/>
      <c r="H14" s="19"/>
    </row>
    <row r="15" spans="1:9" x14ac:dyDescent="0.25">
      <c r="A15" s="39" t="s">
        <v>179</v>
      </c>
      <c r="B15" s="19"/>
      <c r="C15" s="19"/>
      <c r="D15" s="19"/>
      <c r="E15" s="19"/>
      <c r="F15" s="19"/>
      <c r="G15" s="19"/>
      <c r="H15" s="19"/>
    </row>
    <row r="16" spans="1:9" x14ac:dyDescent="0.25">
      <c r="A16" s="39" t="s">
        <v>180</v>
      </c>
      <c r="B16" s="19"/>
      <c r="C16" s="19"/>
      <c r="D16" s="19"/>
      <c r="E16" s="19"/>
      <c r="F16" s="19"/>
      <c r="G16" s="19"/>
      <c r="H16" s="19"/>
    </row>
    <row r="17" spans="1:7" x14ac:dyDescent="0.25">
      <c r="A17" s="40"/>
      <c r="B17" s="40"/>
      <c r="C17" s="40"/>
      <c r="D17" s="40"/>
      <c r="E17" s="40"/>
      <c r="F17" s="40"/>
      <c r="G17" s="40"/>
    </row>
  </sheetData>
  <mergeCells count="1">
    <mergeCell ref="A3:H3"/>
  </mergeCells>
  <hyperlinks>
    <hyperlink ref="I1" location="'Приложение 5 (ЕТО)'!A1" display="Приложение 5"/>
  </hyperlink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"/>
  <sheetViews>
    <sheetView workbookViewId="0">
      <selection activeCell="A2" sqref="A2:H3"/>
    </sheetView>
  </sheetViews>
  <sheetFormatPr defaultRowHeight="15" x14ac:dyDescent="0.25"/>
  <cols>
    <col min="1" max="2" width="20.28515625" customWidth="1"/>
    <col min="3" max="4" width="9.140625" customWidth="1"/>
  </cols>
  <sheetData>
    <row r="1" spans="1:8" x14ac:dyDescent="0.25">
      <c r="A1" s="1" t="s">
        <v>770</v>
      </c>
      <c r="G1" s="12" t="s">
        <v>19</v>
      </c>
      <c r="H1" s="35" t="s">
        <v>192</v>
      </c>
    </row>
    <row r="2" spans="1:8" x14ac:dyDescent="0.25">
      <c r="A2" s="25" t="s">
        <v>130</v>
      </c>
      <c r="B2" s="25" t="s">
        <v>112</v>
      </c>
      <c r="C2" s="25">
        <v>2017</v>
      </c>
      <c r="D2" s="25">
        <v>2018</v>
      </c>
      <c r="E2" s="25">
        <v>2019</v>
      </c>
      <c r="F2" s="25">
        <v>2020</v>
      </c>
      <c r="G2" s="175">
        <v>2021</v>
      </c>
    </row>
    <row r="3" spans="1:8" ht="25.5" x14ac:dyDescent="0.25">
      <c r="A3" s="38" t="s">
        <v>182</v>
      </c>
      <c r="B3" s="41" t="s">
        <v>183</v>
      </c>
      <c r="C3" s="41"/>
      <c r="D3" s="41"/>
      <c r="E3" s="41"/>
      <c r="F3" s="41"/>
      <c r="G3" s="41"/>
    </row>
    <row r="4" spans="1:8" ht="25.5" x14ac:dyDescent="0.25">
      <c r="A4" s="38" t="s">
        <v>184</v>
      </c>
      <c r="B4" s="27" t="s">
        <v>185</v>
      </c>
      <c r="C4" s="27"/>
      <c r="D4" s="27"/>
      <c r="E4" s="27"/>
      <c r="F4" s="27"/>
      <c r="G4" s="174"/>
    </row>
  </sheetData>
  <hyperlinks>
    <hyperlink ref="H1" location="'Приложение 5 (ЕТО)'!A1" display="Приложение 5"/>
  </hyperlink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9"/>
  <sheetViews>
    <sheetView zoomScale="70" zoomScaleNormal="70" workbookViewId="0">
      <selection sqref="A1:XFD1048576"/>
    </sheetView>
  </sheetViews>
  <sheetFormatPr defaultColWidth="8.85546875" defaultRowHeight="12.75" x14ac:dyDescent="0.2"/>
  <cols>
    <col min="1" max="1" width="104.42578125" style="64" customWidth="1"/>
    <col min="2" max="2" width="22.140625" style="58" customWidth="1"/>
    <col min="3" max="3" width="48.5703125" style="171" customWidth="1"/>
    <col min="4" max="4" width="63.85546875" style="58" customWidth="1"/>
    <col min="5" max="16384" width="8.85546875" style="58"/>
  </cols>
  <sheetData>
    <row r="1" spans="1:4" x14ac:dyDescent="0.2">
      <c r="A1" s="57" t="s">
        <v>638</v>
      </c>
    </row>
    <row r="2" spans="1:4" x14ac:dyDescent="0.2">
      <c r="A2" s="59" t="s">
        <v>147</v>
      </c>
      <c r="B2" s="59" t="s">
        <v>148</v>
      </c>
      <c r="C2" s="59" t="s">
        <v>621</v>
      </c>
      <c r="D2" s="59" t="s">
        <v>149</v>
      </c>
    </row>
    <row r="3" spans="1:4" x14ac:dyDescent="0.2">
      <c r="A3" s="56" t="s">
        <v>463</v>
      </c>
      <c r="B3" s="60"/>
      <c r="C3" s="172"/>
      <c r="D3" s="453" t="s">
        <v>2398</v>
      </c>
    </row>
    <row r="4" spans="1:4" ht="25.5" x14ac:dyDescent="0.2">
      <c r="A4" s="56" t="s">
        <v>775</v>
      </c>
      <c r="B4" s="60"/>
      <c r="C4" s="61"/>
      <c r="D4" s="454"/>
    </row>
    <row r="5" spans="1:4" ht="25.5" x14ac:dyDescent="0.2">
      <c r="A5" s="56" t="s">
        <v>776</v>
      </c>
      <c r="B5" s="60"/>
      <c r="C5" s="61"/>
      <c r="D5" s="454"/>
    </row>
    <row r="6" spans="1:4" ht="39" x14ac:dyDescent="0.25">
      <c r="A6" s="56" t="s">
        <v>783</v>
      </c>
      <c r="B6" s="3" t="s">
        <v>796</v>
      </c>
      <c r="C6" s="61" t="s">
        <v>2270</v>
      </c>
      <c r="D6" s="454"/>
    </row>
    <row r="7" spans="1:4" ht="38.25" x14ac:dyDescent="0.25">
      <c r="A7" s="56" t="s">
        <v>784</v>
      </c>
      <c r="B7" s="3" t="s">
        <v>797</v>
      </c>
      <c r="C7" s="61" t="s">
        <v>2270</v>
      </c>
      <c r="D7" s="454"/>
    </row>
    <row r="8" spans="1:4" ht="38.25" x14ac:dyDescent="0.2">
      <c r="A8" s="56" t="s">
        <v>777</v>
      </c>
      <c r="B8" s="197" t="s">
        <v>622</v>
      </c>
      <c r="C8" s="61" t="s">
        <v>1845</v>
      </c>
      <c r="D8" s="454"/>
    </row>
    <row r="9" spans="1:4" ht="89.25" x14ac:dyDescent="0.2">
      <c r="A9" s="56" t="s">
        <v>778</v>
      </c>
      <c r="B9" s="60"/>
      <c r="C9" s="61" t="s">
        <v>614</v>
      </c>
      <c r="D9" s="454"/>
    </row>
    <row r="10" spans="1:4" ht="51" x14ac:dyDescent="0.2">
      <c r="A10" s="56" t="s">
        <v>779</v>
      </c>
      <c r="B10" s="60"/>
      <c r="C10" s="61" t="s">
        <v>615</v>
      </c>
      <c r="D10" s="454"/>
    </row>
    <row r="11" spans="1:4" ht="63.75" x14ac:dyDescent="0.2">
      <c r="A11" s="56" t="s">
        <v>780</v>
      </c>
      <c r="B11" s="60"/>
      <c r="C11" s="61" t="s">
        <v>616</v>
      </c>
      <c r="D11" s="454"/>
    </row>
    <row r="12" spans="1:4" ht="76.5" x14ac:dyDescent="0.2">
      <c r="A12" s="56" t="s">
        <v>781</v>
      </c>
      <c r="B12" s="60"/>
      <c r="C12" s="61" t="s">
        <v>615</v>
      </c>
      <c r="D12" s="454"/>
    </row>
    <row r="13" spans="1:4" ht="25.5" x14ac:dyDescent="0.2">
      <c r="A13" s="56" t="s">
        <v>617</v>
      </c>
      <c r="B13" s="61"/>
      <c r="C13" s="126"/>
      <c r="D13" s="454"/>
    </row>
    <row r="14" spans="1:4" ht="25.5" x14ac:dyDescent="0.2">
      <c r="A14" s="56" t="s">
        <v>782</v>
      </c>
      <c r="B14" s="127"/>
      <c r="C14" s="61"/>
      <c r="D14" s="454"/>
    </row>
    <row r="15" spans="1:4" ht="25.5" x14ac:dyDescent="0.2">
      <c r="A15" s="56" t="s">
        <v>618</v>
      </c>
      <c r="B15" s="127"/>
      <c r="C15" s="126"/>
      <c r="D15" s="454"/>
    </row>
    <row r="16" spans="1:4" ht="38.25" x14ac:dyDescent="0.2">
      <c r="A16" s="56" t="s">
        <v>619</v>
      </c>
      <c r="B16" s="127"/>
      <c r="C16" s="66"/>
      <c r="D16" s="454"/>
    </row>
    <row r="17" spans="1:4" ht="25.5" x14ac:dyDescent="0.2">
      <c r="A17" s="56" t="s">
        <v>620</v>
      </c>
      <c r="B17" s="127"/>
      <c r="C17" s="173"/>
      <c r="D17" s="455"/>
    </row>
    <row r="19" spans="1:4" ht="25.5" x14ac:dyDescent="0.2">
      <c r="A19" s="198" t="s">
        <v>645</v>
      </c>
    </row>
  </sheetData>
  <mergeCells count="1">
    <mergeCell ref="D3:D17"/>
  </mergeCells>
  <hyperlinks>
    <hyperlink ref="B8" location="'6.6.1'!A1" display="Таблицы 6.6.1-6.6.4"/>
    <hyperlink ref="B6" location="'6.4'!A1" display="Таблица 6.4"/>
    <hyperlink ref="B7" location="'6.5'!A1" display="Таблица 6.5"/>
  </hyperlink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1"/>
  <sheetViews>
    <sheetView workbookViewId="0">
      <selection activeCell="I20" sqref="I20"/>
    </sheetView>
  </sheetViews>
  <sheetFormatPr defaultColWidth="8.85546875" defaultRowHeight="12.75" x14ac:dyDescent="0.2"/>
  <cols>
    <col min="1" max="1" width="43.42578125" style="129" customWidth="1"/>
    <col min="2" max="2" width="11.140625" style="128" customWidth="1"/>
    <col min="3" max="3" width="5.85546875" style="129" customWidth="1"/>
    <col min="4" max="4" width="7.28515625" style="129" customWidth="1"/>
    <col min="5" max="5" width="6.85546875" style="129" customWidth="1"/>
    <col min="6" max="7" width="6.7109375" style="129" customWidth="1"/>
    <col min="8" max="8" width="17.5703125" style="129" customWidth="1"/>
    <col min="9" max="9" width="22" style="129" customWidth="1"/>
    <col min="10" max="16384" width="8.85546875" style="129"/>
  </cols>
  <sheetData>
    <row r="1" spans="1:12" x14ac:dyDescent="0.2">
      <c r="A1" s="98" t="s">
        <v>2399</v>
      </c>
    </row>
    <row r="2" spans="1:12" ht="15" x14ac:dyDescent="0.25">
      <c r="A2" s="24" t="s">
        <v>252</v>
      </c>
      <c r="B2" s="24" t="s">
        <v>267</v>
      </c>
      <c r="C2" s="24">
        <v>2017</v>
      </c>
      <c r="D2" s="24">
        <v>2018</v>
      </c>
      <c r="E2" s="24">
        <v>2019</v>
      </c>
      <c r="F2" s="24">
        <v>2020</v>
      </c>
      <c r="G2" s="24">
        <v>2021</v>
      </c>
      <c r="H2" s="24" t="s">
        <v>546</v>
      </c>
      <c r="I2" s="24" t="s">
        <v>545</v>
      </c>
      <c r="K2" s="130" t="s">
        <v>19</v>
      </c>
      <c r="L2" s="199" t="s">
        <v>301</v>
      </c>
    </row>
    <row r="3" spans="1:12" ht="51" x14ac:dyDescent="0.25">
      <c r="A3" s="23" t="s">
        <v>547</v>
      </c>
      <c r="B3" s="24" t="s">
        <v>294</v>
      </c>
      <c r="C3" s="131"/>
      <c r="D3" s="131"/>
      <c r="E3" s="131"/>
      <c r="F3" s="131"/>
      <c r="G3" s="131"/>
      <c r="H3" s="131"/>
      <c r="I3" s="389" t="s">
        <v>786</v>
      </c>
      <c r="K3" s="75"/>
      <c r="L3" s="75"/>
    </row>
    <row r="4" spans="1:12" ht="51" x14ac:dyDescent="0.2">
      <c r="A4" s="23" t="s">
        <v>548</v>
      </c>
      <c r="B4" s="24" t="s">
        <v>255</v>
      </c>
      <c r="C4" s="131"/>
      <c r="D4" s="131"/>
      <c r="E4" s="131"/>
      <c r="F4" s="131"/>
      <c r="G4" s="131"/>
      <c r="H4" s="131"/>
      <c r="I4" s="390"/>
    </row>
    <row r="5" spans="1:12" ht="25.5" x14ac:dyDescent="0.2">
      <c r="A5" s="23" t="s">
        <v>295</v>
      </c>
      <c r="B5" s="24" t="s">
        <v>296</v>
      </c>
      <c r="C5" s="131"/>
      <c r="D5" s="131"/>
      <c r="E5" s="131"/>
      <c r="F5" s="131"/>
      <c r="G5" s="131"/>
      <c r="H5" s="131"/>
      <c r="I5" s="131"/>
    </row>
    <row r="6" spans="1:12" ht="25.5" x14ac:dyDescent="0.2">
      <c r="A6" s="23" t="s">
        <v>297</v>
      </c>
      <c r="B6" s="24" t="s">
        <v>294</v>
      </c>
      <c r="C6" s="131"/>
      <c r="D6" s="131"/>
      <c r="E6" s="131"/>
      <c r="F6" s="131"/>
      <c r="G6" s="131"/>
      <c r="H6" s="131"/>
      <c r="I6" s="131"/>
    </row>
    <row r="7" spans="1:12" ht="38.25" x14ac:dyDescent="0.2">
      <c r="A7" s="66" t="s">
        <v>785</v>
      </c>
      <c r="B7" s="24" t="s">
        <v>296</v>
      </c>
      <c r="C7" s="131"/>
      <c r="D7" s="131"/>
      <c r="E7" s="131"/>
      <c r="F7" s="131"/>
      <c r="G7" s="131"/>
      <c r="H7" s="131"/>
      <c r="I7" s="131"/>
    </row>
    <row r="8" spans="1:12" ht="25.5" x14ac:dyDescent="0.2">
      <c r="A8" s="66" t="s">
        <v>298</v>
      </c>
      <c r="B8" s="132" t="s">
        <v>299</v>
      </c>
      <c r="C8" s="131"/>
      <c r="D8" s="131"/>
      <c r="E8" s="131"/>
      <c r="F8" s="131"/>
      <c r="G8" s="131"/>
      <c r="H8" s="131"/>
      <c r="I8" s="131"/>
    </row>
    <row r="9" spans="1:12" ht="38.25" x14ac:dyDescent="0.2">
      <c r="A9" s="66" t="s">
        <v>300</v>
      </c>
      <c r="B9" s="132" t="s">
        <v>299</v>
      </c>
      <c r="C9" s="131"/>
      <c r="D9" s="131"/>
      <c r="E9" s="131"/>
      <c r="F9" s="131"/>
      <c r="G9" s="131"/>
      <c r="H9" s="131"/>
      <c r="I9" s="131"/>
    </row>
    <row r="11" spans="1:12" x14ac:dyDescent="0.2">
      <c r="A11" s="129" t="s">
        <v>2400</v>
      </c>
    </row>
  </sheetData>
  <mergeCells count="1">
    <mergeCell ref="I3:I4"/>
  </mergeCells>
  <hyperlinks>
    <hyperlink ref="L2" location="'Приложение 6 (Тарифы)'!A1" display="Приложение_6"/>
  </hyperlink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21"/>
  <sheetViews>
    <sheetView workbookViewId="0">
      <selection activeCell="B27" sqref="B27"/>
    </sheetView>
  </sheetViews>
  <sheetFormatPr defaultColWidth="8.85546875" defaultRowHeight="12.75" x14ac:dyDescent="0.2"/>
  <cols>
    <col min="1" max="1" width="23" style="129" customWidth="1"/>
    <col min="2" max="2" width="65" style="129" customWidth="1"/>
    <col min="3" max="3" width="11.140625" style="128" customWidth="1"/>
    <col min="4" max="4" width="16.42578125" style="129" customWidth="1"/>
    <col min="5" max="5" width="8.85546875" style="129"/>
    <col min="6" max="6" width="23.7109375" style="129" customWidth="1"/>
    <col min="7" max="16384" width="8.85546875" style="129"/>
  </cols>
  <sheetData>
    <row r="1" spans="1:7" x14ac:dyDescent="0.2">
      <c r="A1" s="98" t="s">
        <v>2401</v>
      </c>
    </row>
    <row r="2" spans="1:7" x14ac:dyDescent="0.2">
      <c r="A2" s="98"/>
    </row>
    <row r="3" spans="1:7" ht="15" x14ac:dyDescent="0.25">
      <c r="A3" s="98" t="s">
        <v>787</v>
      </c>
      <c r="F3" s="130" t="s">
        <v>19</v>
      </c>
      <c r="G3" s="35" t="s">
        <v>301</v>
      </c>
    </row>
    <row r="4" spans="1:7" ht="15" x14ac:dyDescent="0.25">
      <c r="A4" s="24" t="s">
        <v>788</v>
      </c>
      <c r="B4" s="24" t="s">
        <v>549</v>
      </c>
      <c r="C4" s="24" t="s">
        <v>267</v>
      </c>
      <c r="D4" s="24" t="s">
        <v>789</v>
      </c>
      <c r="E4" s="24">
        <v>2022</v>
      </c>
      <c r="F4" s="75"/>
      <c r="G4" s="75"/>
    </row>
    <row r="5" spans="1:7" ht="15" x14ac:dyDescent="0.25">
      <c r="A5" s="133"/>
      <c r="B5" s="23"/>
      <c r="C5" s="24" t="s">
        <v>294</v>
      </c>
      <c r="D5" s="131"/>
      <c r="E5" s="131"/>
      <c r="F5" s="75"/>
      <c r="G5" s="75"/>
    </row>
    <row r="6" spans="1:7" ht="15" x14ac:dyDescent="0.25">
      <c r="A6" s="133"/>
      <c r="B6" s="23"/>
      <c r="C6" s="24" t="s">
        <v>294</v>
      </c>
      <c r="D6" s="131"/>
      <c r="E6" s="131"/>
      <c r="F6" s="75"/>
      <c r="G6" s="75"/>
    </row>
    <row r="7" spans="1:7" ht="15" x14ac:dyDescent="0.25">
      <c r="A7" s="133"/>
      <c r="B7" s="369" t="s">
        <v>550</v>
      </c>
      <c r="C7" s="24" t="s">
        <v>294</v>
      </c>
      <c r="D7" s="131"/>
      <c r="E7" s="131"/>
      <c r="F7" s="75"/>
      <c r="G7" s="75"/>
    </row>
    <row r="8" spans="1:7" x14ac:dyDescent="0.2">
      <c r="A8" s="200"/>
      <c r="B8" s="201"/>
      <c r="C8" s="135"/>
      <c r="D8" s="136"/>
      <c r="E8" s="136"/>
    </row>
    <row r="9" spans="1:7" x14ac:dyDescent="0.2">
      <c r="A9" s="200"/>
      <c r="B9" s="201"/>
      <c r="C9" s="135"/>
      <c r="D9" s="136"/>
      <c r="E9" s="136"/>
    </row>
    <row r="10" spans="1:7" x14ac:dyDescent="0.2">
      <c r="A10" s="98" t="s">
        <v>790</v>
      </c>
      <c r="B10" s="134"/>
      <c r="C10" s="135"/>
      <c r="D10" s="136"/>
      <c r="E10" s="136"/>
    </row>
    <row r="11" spans="1:7" x14ac:dyDescent="0.2">
      <c r="A11" s="24" t="s">
        <v>791</v>
      </c>
      <c r="B11" s="24" t="s">
        <v>63</v>
      </c>
      <c r="C11" s="24" t="s">
        <v>267</v>
      </c>
      <c r="D11" s="24" t="s">
        <v>789</v>
      </c>
    </row>
    <row r="12" spans="1:7" ht="25.5" x14ac:dyDescent="0.2">
      <c r="A12" s="456" t="s">
        <v>792</v>
      </c>
      <c r="B12" s="23" t="s">
        <v>794</v>
      </c>
      <c r="C12" s="24" t="s">
        <v>294</v>
      </c>
      <c r="D12" s="131"/>
    </row>
    <row r="13" spans="1:7" ht="25.5" x14ac:dyDescent="0.2">
      <c r="A13" s="457"/>
      <c r="B13" s="23" t="s">
        <v>795</v>
      </c>
      <c r="C13" s="24" t="s">
        <v>132</v>
      </c>
      <c r="D13" s="131"/>
    </row>
    <row r="14" spans="1:7" ht="25.5" x14ac:dyDescent="0.2">
      <c r="A14" s="456" t="s">
        <v>793</v>
      </c>
      <c r="B14" s="23" t="s">
        <v>794</v>
      </c>
      <c r="C14" s="24" t="s">
        <v>294</v>
      </c>
      <c r="D14" s="131"/>
    </row>
    <row r="15" spans="1:7" ht="25.5" x14ac:dyDescent="0.2">
      <c r="A15" s="457"/>
      <c r="B15" s="23" t="s">
        <v>795</v>
      </c>
      <c r="C15" s="24" t="s">
        <v>132</v>
      </c>
      <c r="D15" s="131"/>
    </row>
    <row r="16" spans="1:7" ht="25.5" x14ac:dyDescent="0.2">
      <c r="A16" s="458" t="s">
        <v>793</v>
      </c>
      <c r="B16" s="23" t="s">
        <v>794</v>
      </c>
      <c r="C16" s="24" t="s">
        <v>294</v>
      </c>
      <c r="D16" s="131"/>
    </row>
    <row r="17" spans="1:4" ht="25.5" x14ac:dyDescent="0.2">
      <c r="A17" s="458"/>
      <c r="B17" s="23" t="s">
        <v>795</v>
      </c>
      <c r="C17" s="24" t="s">
        <v>132</v>
      </c>
      <c r="D17" s="131"/>
    </row>
    <row r="18" spans="1:4" ht="25.5" x14ac:dyDescent="0.2">
      <c r="A18" s="459" t="s">
        <v>550</v>
      </c>
      <c r="B18" s="23" t="s">
        <v>794</v>
      </c>
      <c r="C18" s="24" t="s">
        <v>294</v>
      </c>
      <c r="D18" s="131"/>
    </row>
    <row r="19" spans="1:4" ht="25.5" x14ac:dyDescent="0.2">
      <c r="A19" s="459"/>
      <c r="B19" s="23" t="s">
        <v>795</v>
      </c>
      <c r="C19" s="24" t="s">
        <v>132</v>
      </c>
      <c r="D19" s="131"/>
    </row>
    <row r="21" spans="1:4" x14ac:dyDescent="0.2">
      <c r="A21" s="129" t="s">
        <v>2400</v>
      </c>
    </row>
  </sheetData>
  <mergeCells count="4">
    <mergeCell ref="A12:A13"/>
    <mergeCell ref="A14:A15"/>
    <mergeCell ref="A16:A17"/>
    <mergeCell ref="A18:A19"/>
  </mergeCells>
  <hyperlinks>
    <hyperlink ref="G3" location="'Приложение 6 (Тарифы)'!A1" display="Приложение_6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C9"/>
  <sheetViews>
    <sheetView workbookViewId="0">
      <pane ySplit="2" topLeftCell="A3" activePane="bottomLeft" state="frozen"/>
      <selection pane="bottomLeft" activeCell="A4" sqref="A4"/>
    </sheetView>
  </sheetViews>
  <sheetFormatPr defaultColWidth="9.140625" defaultRowHeight="12.75" x14ac:dyDescent="0.2"/>
  <cols>
    <col min="1" max="1" width="130.7109375" style="32" customWidth="1"/>
    <col min="2" max="2" width="17.28515625" style="1" customWidth="1"/>
    <col min="3" max="3" width="56.85546875" style="1" customWidth="1"/>
    <col min="4" max="16384" width="9.140625" style="1"/>
  </cols>
  <sheetData>
    <row r="1" spans="1:3" x14ac:dyDescent="0.2">
      <c r="A1" s="42" t="s">
        <v>639</v>
      </c>
    </row>
    <row r="2" spans="1:3" ht="25.5" x14ac:dyDescent="0.2">
      <c r="A2" s="176" t="s">
        <v>640</v>
      </c>
      <c r="B2" s="176" t="s">
        <v>148</v>
      </c>
      <c r="C2" s="59" t="s">
        <v>621</v>
      </c>
    </row>
    <row r="3" spans="1:3" ht="38.25" x14ac:dyDescent="0.2">
      <c r="A3" s="85" t="s">
        <v>641</v>
      </c>
      <c r="B3" s="17"/>
      <c r="C3" s="17"/>
    </row>
    <row r="4" spans="1:3" ht="89.25" x14ac:dyDescent="0.2">
      <c r="A4" s="85" t="s">
        <v>806</v>
      </c>
      <c r="B4" s="17"/>
      <c r="C4" s="17"/>
    </row>
    <row r="5" spans="1:3" ht="140.25" x14ac:dyDescent="0.2">
      <c r="A5" s="85" t="s">
        <v>642</v>
      </c>
      <c r="B5" s="17"/>
      <c r="C5" s="17"/>
    </row>
    <row r="6" spans="1:3" ht="127.5" x14ac:dyDescent="0.2">
      <c r="A6" s="85" t="s">
        <v>807</v>
      </c>
      <c r="B6" s="17"/>
      <c r="C6" s="17"/>
    </row>
    <row r="7" spans="1:3" ht="25.5" x14ac:dyDescent="0.2">
      <c r="A7" s="85" t="s">
        <v>643</v>
      </c>
      <c r="B7" s="17"/>
      <c r="C7" s="17"/>
    </row>
    <row r="9" spans="1:3" x14ac:dyDescent="0.2">
      <c r="A9" s="373" t="s">
        <v>644</v>
      </c>
      <c r="B9" s="373"/>
      <c r="C9" s="373"/>
    </row>
  </sheetData>
  <mergeCells count="1">
    <mergeCell ref="A9:C9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6"/>
  <sheetViews>
    <sheetView topLeftCell="B1" workbookViewId="0">
      <selection activeCell="H23" sqref="H23"/>
    </sheetView>
  </sheetViews>
  <sheetFormatPr defaultColWidth="9.140625" defaultRowHeight="12.75" x14ac:dyDescent="0.2"/>
  <cols>
    <col min="1" max="1" width="50" style="138" customWidth="1"/>
    <col min="2" max="2" width="9.140625" style="138"/>
    <col min="3" max="7" width="11.7109375" style="138" customWidth="1"/>
    <col min="8" max="16384" width="9.140625" style="138"/>
  </cols>
  <sheetData>
    <row r="1" spans="1:10" ht="27" customHeight="1" x14ac:dyDescent="0.2">
      <c r="A1" s="460" t="s">
        <v>2402</v>
      </c>
      <c r="B1" s="460"/>
      <c r="C1" s="460"/>
      <c r="D1" s="460"/>
      <c r="E1" s="460"/>
      <c r="F1" s="460"/>
      <c r="G1" s="460"/>
    </row>
    <row r="2" spans="1:10" ht="15" x14ac:dyDescent="0.25">
      <c r="A2" s="24" t="s">
        <v>252</v>
      </c>
      <c r="B2" s="24" t="s">
        <v>253</v>
      </c>
      <c r="C2" s="24" t="s">
        <v>551</v>
      </c>
      <c r="D2" s="24" t="s">
        <v>552</v>
      </c>
      <c r="E2" s="24" t="s">
        <v>553</v>
      </c>
      <c r="F2" s="24" t="s">
        <v>152</v>
      </c>
      <c r="G2" s="24" t="s">
        <v>515</v>
      </c>
      <c r="I2" s="130" t="s">
        <v>19</v>
      </c>
      <c r="J2" s="35" t="s">
        <v>301</v>
      </c>
    </row>
    <row r="3" spans="1:10" ht="25.5" x14ac:dyDescent="0.25">
      <c r="A3" s="139" t="s">
        <v>254</v>
      </c>
      <c r="B3" s="24" t="s">
        <v>255</v>
      </c>
      <c r="C3" s="140"/>
      <c r="D3" s="140"/>
      <c r="E3" s="140"/>
      <c r="F3" s="140"/>
      <c r="G3" s="140"/>
      <c r="I3" s="75"/>
      <c r="J3" s="75"/>
    </row>
    <row r="4" spans="1:10" x14ac:dyDescent="0.2">
      <c r="A4" s="139" t="s">
        <v>257</v>
      </c>
      <c r="B4" s="24" t="s">
        <v>255</v>
      </c>
      <c r="C4" s="137"/>
      <c r="D4" s="137"/>
      <c r="E4" s="137"/>
      <c r="F4" s="137"/>
      <c r="G4" s="137"/>
    </row>
    <row r="5" spans="1:10" x14ac:dyDescent="0.2">
      <c r="A5" s="139" t="s">
        <v>258</v>
      </c>
      <c r="B5" s="24" t="s">
        <v>255</v>
      </c>
      <c r="C5" s="141"/>
      <c r="D5" s="141"/>
      <c r="E5" s="141"/>
      <c r="F5" s="141"/>
      <c r="G5" s="141"/>
    </row>
    <row r="6" spans="1:10" x14ac:dyDescent="0.2">
      <c r="A6" s="139" t="s">
        <v>259</v>
      </c>
      <c r="B6" s="24" t="s">
        <v>255</v>
      </c>
      <c r="C6" s="137"/>
      <c r="D6" s="137"/>
      <c r="E6" s="137"/>
      <c r="F6" s="137"/>
      <c r="G6" s="137"/>
    </row>
    <row r="7" spans="1:10" x14ac:dyDescent="0.2">
      <c r="A7" s="139" t="s">
        <v>260</v>
      </c>
      <c r="B7" s="24" t="s">
        <v>255</v>
      </c>
      <c r="C7" s="137"/>
      <c r="D7" s="137"/>
      <c r="E7" s="137"/>
      <c r="F7" s="137"/>
      <c r="G7" s="137"/>
    </row>
    <row r="8" spans="1:10" x14ac:dyDescent="0.2">
      <c r="A8" s="139" t="s">
        <v>258</v>
      </c>
      <c r="B8" s="24" t="s">
        <v>255</v>
      </c>
      <c r="C8" s="140"/>
      <c r="D8" s="140"/>
      <c r="E8" s="140"/>
      <c r="F8" s="140"/>
      <c r="G8" s="140"/>
    </row>
    <row r="9" spans="1:10" x14ac:dyDescent="0.2">
      <c r="A9" s="139" t="s">
        <v>259</v>
      </c>
      <c r="B9" s="24" t="s">
        <v>255</v>
      </c>
      <c r="C9" s="140"/>
      <c r="D9" s="140"/>
      <c r="E9" s="140"/>
      <c r="F9" s="140"/>
      <c r="G9" s="140"/>
    </row>
    <row r="10" spans="1:10" x14ac:dyDescent="0.2">
      <c r="A10" s="139" t="s">
        <v>261</v>
      </c>
      <c r="B10" s="24" t="s">
        <v>262</v>
      </c>
      <c r="C10" s="142"/>
      <c r="D10" s="142"/>
      <c r="E10" s="142"/>
      <c r="F10" s="142"/>
      <c r="G10" s="142"/>
    </row>
    <row r="11" spans="1:10" x14ac:dyDescent="0.2">
      <c r="A11" s="139" t="s">
        <v>263</v>
      </c>
      <c r="B11" s="24" t="s">
        <v>262</v>
      </c>
      <c r="C11" s="142"/>
      <c r="D11" s="142"/>
      <c r="E11" s="142"/>
      <c r="F11" s="142"/>
      <c r="G11" s="142"/>
    </row>
    <row r="12" spans="1:10" ht="25.5" x14ac:dyDescent="0.2">
      <c r="A12" s="139" t="s">
        <v>264</v>
      </c>
      <c r="B12" s="24" t="s">
        <v>262</v>
      </c>
      <c r="C12" s="142"/>
      <c r="D12" s="142"/>
      <c r="E12" s="142"/>
      <c r="F12" s="142"/>
      <c r="G12" s="142"/>
    </row>
    <row r="13" spans="1:10" x14ac:dyDescent="0.2">
      <c r="A13" s="139" t="s">
        <v>265</v>
      </c>
      <c r="B13" s="24" t="s">
        <v>262</v>
      </c>
      <c r="C13" s="142"/>
      <c r="D13" s="142"/>
      <c r="E13" s="142"/>
      <c r="F13" s="142"/>
      <c r="G13" s="142"/>
    </row>
    <row r="14" spans="1:10" x14ac:dyDescent="0.2">
      <c r="A14" s="139" t="s">
        <v>266</v>
      </c>
      <c r="B14" s="24" t="s">
        <v>262</v>
      </c>
      <c r="C14" s="142"/>
      <c r="D14" s="142"/>
      <c r="E14" s="142"/>
      <c r="F14" s="142"/>
      <c r="G14" s="142"/>
    </row>
    <row r="16" spans="1:10" x14ac:dyDescent="0.2">
      <c r="A16" s="138" t="s">
        <v>2400</v>
      </c>
    </row>
  </sheetData>
  <mergeCells count="1">
    <mergeCell ref="A1:G1"/>
  </mergeCells>
  <hyperlinks>
    <hyperlink ref="J2" location="'Приложение 6 (Тарифы)'!A1" display="Приложение_6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22"/>
  <sheetViews>
    <sheetView workbookViewId="0">
      <selection sqref="A1:XFD1048576"/>
    </sheetView>
  </sheetViews>
  <sheetFormatPr defaultColWidth="8.85546875" defaultRowHeight="12.75" x14ac:dyDescent="0.2"/>
  <cols>
    <col min="1" max="1" width="44.42578125" style="129" customWidth="1"/>
    <col min="2" max="2" width="10.7109375" style="129" customWidth="1"/>
    <col min="3" max="7" width="11.28515625" style="129" customWidth="1"/>
    <col min="8" max="16384" width="8.85546875" style="129"/>
  </cols>
  <sheetData>
    <row r="1" spans="1:10" ht="38.25" customHeight="1" x14ac:dyDescent="0.2">
      <c r="A1" s="460" t="s">
        <v>2403</v>
      </c>
      <c r="B1" s="460"/>
      <c r="C1" s="460"/>
      <c r="D1" s="460"/>
      <c r="E1" s="460"/>
      <c r="F1" s="460"/>
      <c r="G1" s="460"/>
    </row>
    <row r="2" spans="1:10" ht="15" x14ac:dyDescent="0.25">
      <c r="A2" s="24" t="s">
        <v>252</v>
      </c>
      <c r="B2" s="24" t="s">
        <v>267</v>
      </c>
      <c r="C2" s="24" t="s">
        <v>551</v>
      </c>
      <c r="D2" s="24" t="s">
        <v>552</v>
      </c>
      <c r="E2" s="24" t="s">
        <v>553</v>
      </c>
      <c r="F2" s="24" t="s">
        <v>152</v>
      </c>
      <c r="G2" s="24" t="s">
        <v>515</v>
      </c>
      <c r="I2" s="130" t="s">
        <v>19</v>
      </c>
      <c r="J2" s="35" t="s">
        <v>301</v>
      </c>
    </row>
    <row r="3" spans="1:10" ht="15" x14ac:dyDescent="0.25">
      <c r="A3" s="139" t="s">
        <v>268</v>
      </c>
      <c r="B3" s="24" t="s">
        <v>255</v>
      </c>
      <c r="C3" s="139" t="s">
        <v>256</v>
      </c>
      <c r="D3" s="139" t="s">
        <v>256</v>
      </c>
      <c r="E3" s="139" t="s">
        <v>256</v>
      </c>
      <c r="F3" s="139" t="s">
        <v>256</v>
      </c>
      <c r="G3" s="139" t="s">
        <v>256</v>
      </c>
      <c r="I3" s="75"/>
      <c r="J3" s="75"/>
    </row>
    <row r="4" spans="1:10" x14ac:dyDescent="0.2">
      <c r="A4" s="139" t="s">
        <v>269</v>
      </c>
      <c r="B4" s="24" t="s">
        <v>255</v>
      </c>
      <c r="C4" s="139" t="s">
        <v>256</v>
      </c>
      <c r="D4" s="139" t="s">
        <v>256</v>
      </c>
      <c r="E4" s="139" t="s">
        <v>256</v>
      </c>
      <c r="F4" s="139" t="s">
        <v>256</v>
      </c>
      <c r="G4" s="139" t="s">
        <v>256</v>
      </c>
    </row>
    <row r="5" spans="1:10" x14ac:dyDescent="0.2">
      <c r="A5" s="139" t="s">
        <v>258</v>
      </c>
      <c r="B5" s="24" t="s">
        <v>255</v>
      </c>
      <c r="C5" s="139" t="s">
        <v>256</v>
      </c>
      <c r="D5" s="139" t="s">
        <v>256</v>
      </c>
      <c r="E5" s="139" t="s">
        <v>256</v>
      </c>
      <c r="F5" s="139" t="s">
        <v>256</v>
      </c>
      <c r="G5" s="139" t="s">
        <v>256</v>
      </c>
    </row>
    <row r="6" spans="1:10" x14ac:dyDescent="0.2">
      <c r="A6" s="139" t="s">
        <v>259</v>
      </c>
      <c r="B6" s="24" t="s">
        <v>255</v>
      </c>
      <c r="C6" s="139" t="s">
        <v>256</v>
      </c>
      <c r="D6" s="139" t="s">
        <v>256</v>
      </c>
      <c r="E6" s="139" t="s">
        <v>256</v>
      </c>
      <c r="F6" s="139" t="s">
        <v>256</v>
      </c>
      <c r="G6" s="139" t="s">
        <v>256</v>
      </c>
    </row>
    <row r="7" spans="1:10" ht="25.5" x14ac:dyDescent="0.2">
      <c r="A7" s="139" t="s">
        <v>270</v>
      </c>
      <c r="B7" s="24" t="s">
        <v>255</v>
      </c>
      <c r="C7" s="139" t="s">
        <v>256</v>
      </c>
      <c r="D7" s="139" t="s">
        <v>256</v>
      </c>
      <c r="E7" s="139" t="s">
        <v>256</v>
      </c>
      <c r="F7" s="139" t="s">
        <v>256</v>
      </c>
      <c r="G7" s="139" t="s">
        <v>256</v>
      </c>
    </row>
    <row r="8" spans="1:10" x14ac:dyDescent="0.2">
      <c r="A8" s="139" t="s">
        <v>258</v>
      </c>
      <c r="B8" s="24" t="s">
        <v>255</v>
      </c>
      <c r="C8" s="139" t="s">
        <v>256</v>
      </c>
      <c r="D8" s="139" t="s">
        <v>256</v>
      </c>
      <c r="E8" s="139" t="s">
        <v>256</v>
      </c>
      <c r="F8" s="139" t="s">
        <v>256</v>
      </c>
      <c r="G8" s="139" t="s">
        <v>256</v>
      </c>
    </row>
    <row r="9" spans="1:10" x14ac:dyDescent="0.2">
      <c r="A9" s="139" t="s">
        <v>259</v>
      </c>
      <c r="B9" s="24" t="s">
        <v>255</v>
      </c>
      <c r="C9" s="139" t="s">
        <v>256</v>
      </c>
      <c r="D9" s="139" t="s">
        <v>256</v>
      </c>
      <c r="E9" s="139" t="s">
        <v>256</v>
      </c>
      <c r="F9" s="139" t="s">
        <v>256</v>
      </c>
      <c r="G9" s="139" t="s">
        <v>256</v>
      </c>
    </row>
    <row r="10" spans="1:10" ht="25.5" x14ac:dyDescent="0.2">
      <c r="A10" s="139" t="s">
        <v>271</v>
      </c>
      <c r="B10" s="24" t="s">
        <v>255</v>
      </c>
      <c r="C10" s="139" t="s">
        <v>256</v>
      </c>
      <c r="D10" s="139" t="s">
        <v>256</v>
      </c>
      <c r="E10" s="139" t="s">
        <v>256</v>
      </c>
      <c r="F10" s="139" t="s">
        <v>256</v>
      </c>
      <c r="G10" s="139" t="s">
        <v>256</v>
      </c>
    </row>
    <row r="11" spans="1:10" x14ac:dyDescent="0.2">
      <c r="A11" s="139" t="s">
        <v>258</v>
      </c>
      <c r="B11" s="24" t="s">
        <v>255</v>
      </c>
      <c r="C11" s="139" t="s">
        <v>256</v>
      </c>
      <c r="D11" s="139" t="s">
        <v>256</v>
      </c>
      <c r="E11" s="139" t="s">
        <v>256</v>
      </c>
      <c r="F11" s="139" t="s">
        <v>256</v>
      </c>
      <c r="G11" s="139" t="s">
        <v>256</v>
      </c>
    </row>
    <row r="12" spans="1:10" x14ac:dyDescent="0.2">
      <c r="A12" s="139" t="s">
        <v>259</v>
      </c>
      <c r="B12" s="24" t="s">
        <v>255</v>
      </c>
      <c r="C12" s="139" t="s">
        <v>256</v>
      </c>
      <c r="D12" s="139" t="s">
        <v>256</v>
      </c>
      <c r="E12" s="139" t="s">
        <v>256</v>
      </c>
      <c r="F12" s="139" t="s">
        <v>256</v>
      </c>
      <c r="G12" s="139" t="s">
        <v>256</v>
      </c>
    </row>
    <row r="13" spans="1:10" ht="25.5" x14ac:dyDescent="0.2">
      <c r="A13" s="139" t="s">
        <v>272</v>
      </c>
      <c r="B13" s="24" t="s">
        <v>255</v>
      </c>
      <c r="C13" s="139" t="s">
        <v>256</v>
      </c>
      <c r="D13" s="139" t="s">
        <v>256</v>
      </c>
      <c r="E13" s="139" t="s">
        <v>256</v>
      </c>
      <c r="F13" s="139" t="s">
        <v>256</v>
      </c>
      <c r="G13" s="139" t="s">
        <v>256</v>
      </c>
    </row>
    <row r="14" spans="1:10" x14ac:dyDescent="0.2">
      <c r="A14" s="139" t="s">
        <v>273</v>
      </c>
      <c r="B14" s="24" t="s">
        <v>129</v>
      </c>
      <c r="C14" s="139" t="s">
        <v>256</v>
      </c>
      <c r="D14" s="139" t="s">
        <v>256</v>
      </c>
      <c r="E14" s="139" t="s">
        <v>256</v>
      </c>
      <c r="F14" s="139" t="s">
        <v>256</v>
      </c>
      <c r="G14" s="139" t="s">
        <v>256</v>
      </c>
    </row>
    <row r="15" spans="1:10" x14ac:dyDescent="0.2">
      <c r="A15" s="139" t="s">
        <v>274</v>
      </c>
      <c r="B15" s="24" t="s">
        <v>255</v>
      </c>
      <c r="C15" s="139" t="s">
        <v>256</v>
      </c>
      <c r="D15" s="139" t="s">
        <v>256</v>
      </c>
      <c r="E15" s="139" t="s">
        <v>256</v>
      </c>
      <c r="F15" s="139" t="s">
        <v>256</v>
      </c>
      <c r="G15" s="139" t="s">
        <v>256</v>
      </c>
    </row>
    <row r="16" spans="1:10" x14ac:dyDescent="0.2">
      <c r="A16" s="139" t="s">
        <v>261</v>
      </c>
      <c r="B16" s="24" t="s">
        <v>262</v>
      </c>
      <c r="C16" s="139" t="s">
        <v>256</v>
      </c>
      <c r="D16" s="139" t="s">
        <v>256</v>
      </c>
      <c r="E16" s="139" t="s">
        <v>256</v>
      </c>
      <c r="F16" s="139" t="s">
        <v>256</v>
      </c>
      <c r="G16" s="139" t="s">
        <v>256</v>
      </c>
    </row>
    <row r="17" spans="1:7" x14ac:dyDescent="0.2">
      <c r="A17" s="139" t="s">
        <v>263</v>
      </c>
      <c r="B17" s="24" t="s">
        <v>262</v>
      </c>
      <c r="C17" s="139" t="s">
        <v>256</v>
      </c>
      <c r="D17" s="139" t="s">
        <v>256</v>
      </c>
      <c r="E17" s="139" t="s">
        <v>256</v>
      </c>
      <c r="F17" s="139" t="s">
        <v>256</v>
      </c>
      <c r="G17" s="139" t="s">
        <v>256</v>
      </c>
    </row>
    <row r="18" spans="1:7" ht="38.25" x14ac:dyDescent="0.2">
      <c r="A18" s="139" t="s">
        <v>264</v>
      </c>
      <c r="B18" s="24" t="s">
        <v>262</v>
      </c>
      <c r="C18" s="139" t="s">
        <v>256</v>
      </c>
      <c r="D18" s="139" t="s">
        <v>256</v>
      </c>
      <c r="E18" s="139" t="s">
        <v>256</v>
      </c>
      <c r="F18" s="139" t="s">
        <v>256</v>
      </c>
      <c r="G18" s="139" t="s">
        <v>256</v>
      </c>
    </row>
    <row r="19" spans="1:7" x14ac:dyDescent="0.2">
      <c r="A19" s="139" t="s">
        <v>265</v>
      </c>
      <c r="B19" s="24" t="s">
        <v>262</v>
      </c>
      <c r="C19" s="139" t="s">
        <v>256</v>
      </c>
      <c r="D19" s="139" t="s">
        <v>256</v>
      </c>
      <c r="E19" s="139" t="s">
        <v>256</v>
      </c>
      <c r="F19" s="139" t="s">
        <v>256</v>
      </c>
      <c r="G19" s="139" t="s">
        <v>256</v>
      </c>
    </row>
    <row r="20" spans="1:7" x14ac:dyDescent="0.2">
      <c r="A20" s="139" t="s">
        <v>266</v>
      </c>
      <c r="B20" s="24" t="s">
        <v>262</v>
      </c>
      <c r="C20" s="139" t="s">
        <v>256</v>
      </c>
      <c r="D20" s="139" t="s">
        <v>256</v>
      </c>
      <c r="E20" s="139" t="s">
        <v>256</v>
      </c>
      <c r="F20" s="139" t="s">
        <v>256</v>
      </c>
      <c r="G20" s="139" t="s">
        <v>256</v>
      </c>
    </row>
    <row r="22" spans="1:7" x14ac:dyDescent="0.2">
      <c r="A22" s="129" t="s">
        <v>2400</v>
      </c>
    </row>
  </sheetData>
  <mergeCells count="1">
    <mergeCell ref="A1:G1"/>
  </mergeCells>
  <hyperlinks>
    <hyperlink ref="J2" location="'Приложение 6 (Тарифы)'!A1" display="Приложение_6"/>
  </hyperlink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9"/>
  <sheetViews>
    <sheetView workbookViewId="0">
      <selection sqref="A1:XFD1048576"/>
    </sheetView>
  </sheetViews>
  <sheetFormatPr defaultColWidth="8.85546875" defaultRowHeight="12.75" x14ac:dyDescent="0.2"/>
  <cols>
    <col min="1" max="1" width="40.5703125" style="129" customWidth="1"/>
    <col min="2" max="7" width="10.7109375" style="129" customWidth="1"/>
    <col min="8" max="16384" width="8.85546875" style="129"/>
  </cols>
  <sheetData>
    <row r="1" spans="1:10" ht="36.75" customHeight="1" x14ac:dyDescent="0.2">
      <c r="A1" s="460" t="s">
        <v>2404</v>
      </c>
      <c r="B1" s="460"/>
      <c r="C1" s="460"/>
      <c r="D1" s="460"/>
      <c r="E1" s="460"/>
      <c r="F1" s="460"/>
      <c r="G1" s="460"/>
    </row>
    <row r="2" spans="1:10" ht="15" x14ac:dyDescent="0.25">
      <c r="A2" s="24" t="s">
        <v>252</v>
      </c>
      <c r="B2" s="24" t="s">
        <v>267</v>
      </c>
      <c r="C2" s="24" t="s">
        <v>551</v>
      </c>
      <c r="D2" s="24" t="s">
        <v>552</v>
      </c>
      <c r="E2" s="24" t="s">
        <v>553</v>
      </c>
      <c r="F2" s="24" t="s">
        <v>152</v>
      </c>
      <c r="G2" s="24" t="s">
        <v>515</v>
      </c>
      <c r="I2" s="130" t="s">
        <v>19</v>
      </c>
      <c r="J2" s="35" t="s">
        <v>301</v>
      </c>
    </row>
    <row r="3" spans="1:10" ht="38.25" x14ac:dyDescent="0.25">
      <c r="A3" s="139" t="s">
        <v>275</v>
      </c>
      <c r="B3" s="24" t="s">
        <v>255</v>
      </c>
      <c r="C3" s="143"/>
      <c r="D3" s="143"/>
      <c r="E3" s="143"/>
      <c r="F3" s="143"/>
      <c r="G3" s="143"/>
      <c r="I3" s="75"/>
      <c r="J3" s="75"/>
    </row>
    <row r="4" spans="1:10" ht="25.5" x14ac:dyDescent="0.2">
      <c r="A4" s="139" t="s">
        <v>276</v>
      </c>
      <c r="B4" s="24" t="s">
        <v>142</v>
      </c>
      <c r="C4" s="24"/>
      <c r="D4" s="24"/>
      <c r="E4" s="24"/>
      <c r="F4" s="24"/>
      <c r="G4" s="24"/>
    </row>
    <row r="5" spans="1:10" ht="25.5" x14ac:dyDescent="0.2">
      <c r="A5" s="139" t="s">
        <v>272</v>
      </c>
      <c r="B5" s="24" t="s">
        <v>255</v>
      </c>
      <c r="C5" s="144"/>
      <c r="D5" s="144"/>
      <c r="E5" s="144"/>
      <c r="F5" s="144"/>
      <c r="G5" s="144"/>
    </row>
    <row r="6" spans="1:10" x14ac:dyDescent="0.2">
      <c r="A6" s="139" t="s">
        <v>273</v>
      </c>
      <c r="B6" s="24" t="s">
        <v>129</v>
      </c>
      <c r="C6" s="145"/>
      <c r="D6" s="145"/>
      <c r="E6" s="145"/>
      <c r="F6" s="145"/>
      <c r="G6" s="145"/>
    </row>
    <row r="7" spans="1:10" ht="25.5" x14ac:dyDescent="0.2">
      <c r="A7" s="139" t="s">
        <v>277</v>
      </c>
      <c r="B7" s="24" t="s">
        <v>142</v>
      </c>
      <c r="C7" s="24"/>
      <c r="D7" s="24"/>
      <c r="E7" s="24"/>
      <c r="F7" s="24"/>
      <c r="G7" s="24"/>
    </row>
    <row r="8" spans="1:10" x14ac:dyDescent="0.2">
      <c r="A8" s="139" t="s">
        <v>273</v>
      </c>
      <c r="B8" s="24" t="s">
        <v>129</v>
      </c>
      <c r="C8" s="139"/>
      <c r="D8" s="139"/>
      <c r="E8" s="139"/>
      <c r="F8" s="139"/>
      <c r="G8" s="139"/>
    </row>
    <row r="9" spans="1:10" x14ac:dyDescent="0.2">
      <c r="A9" s="139" t="s">
        <v>278</v>
      </c>
      <c r="B9" s="24" t="s">
        <v>255</v>
      </c>
      <c r="C9" s="143"/>
      <c r="D9" s="143"/>
      <c r="E9" s="143"/>
      <c r="F9" s="143"/>
      <c r="G9" s="143"/>
    </row>
    <row r="10" spans="1:10" x14ac:dyDescent="0.2">
      <c r="A10" s="139" t="s">
        <v>279</v>
      </c>
      <c r="B10" s="24" t="s">
        <v>142</v>
      </c>
      <c r="C10" s="24"/>
      <c r="D10" s="24"/>
      <c r="E10" s="24"/>
      <c r="F10" s="24"/>
      <c r="G10" s="24"/>
    </row>
    <row r="11" spans="1:10" ht="25.5" x14ac:dyDescent="0.2">
      <c r="A11" s="139" t="s">
        <v>280</v>
      </c>
      <c r="B11" s="24" t="s">
        <v>262</v>
      </c>
      <c r="C11" s="146"/>
      <c r="D11" s="146"/>
      <c r="E11" s="146"/>
      <c r="F11" s="146"/>
      <c r="G11" s="146"/>
    </row>
    <row r="12" spans="1:10" x14ac:dyDescent="0.2">
      <c r="A12" s="139" t="s">
        <v>281</v>
      </c>
      <c r="B12" s="24" t="s">
        <v>262</v>
      </c>
      <c r="C12" s="147"/>
      <c r="D12" s="147"/>
      <c r="E12" s="147"/>
      <c r="F12" s="147"/>
      <c r="G12" s="147"/>
    </row>
    <row r="13" spans="1:10" ht="51" x14ac:dyDescent="0.2">
      <c r="A13" s="139" t="s">
        <v>282</v>
      </c>
      <c r="B13" s="24" t="s">
        <v>262</v>
      </c>
      <c r="C13" s="147"/>
      <c r="D13" s="147"/>
      <c r="E13" s="147"/>
      <c r="F13" s="147"/>
      <c r="G13" s="147"/>
    </row>
    <row r="14" spans="1:10" x14ac:dyDescent="0.2">
      <c r="A14" s="139" t="s">
        <v>283</v>
      </c>
      <c r="B14" s="24" t="s">
        <v>262</v>
      </c>
      <c r="C14" s="147"/>
      <c r="D14" s="147"/>
      <c r="E14" s="147"/>
      <c r="F14" s="147"/>
      <c r="G14" s="147"/>
    </row>
    <row r="15" spans="1:10" ht="25.5" x14ac:dyDescent="0.2">
      <c r="A15" s="139" t="s">
        <v>284</v>
      </c>
      <c r="B15" s="24" t="s">
        <v>262</v>
      </c>
      <c r="C15" s="146"/>
      <c r="D15" s="146"/>
      <c r="E15" s="146"/>
      <c r="F15" s="146"/>
      <c r="G15" s="146"/>
    </row>
    <row r="16" spans="1:10" x14ac:dyDescent="0.2">
      <c r="A16" s="139" t="s">
        <v>285</v>
      </c>
      <c r="B16" s="24" t="s">
        <v>262</v>
      </c>
      <c r="C16" s="24"/>
      <c r="D16" s="24"/>
      <c r="E16" s="24"/>
      <c r="F16" s="24"/>
      <c r="G16" s="24"/>
    </row>
    <row r="17" spans="1:7" x14ac:dyDescent="0.2">
      <c r="A17" s="139" t="s">
        <v>266</v>
      </c>
      <c r="B17" s="24" t="s">
        <v>262</v>
      </c>
      <c r="C17" s="146"/>
      <c r="D17" s="146"/>
      <c r="E17" s="146"/>
      <c r="F17" s="146"/>
      <c r="G17" s="146"/>
    </row>
    <row r="19" spans="1:7" x14ac:dyDescent="0.2">
      <c r="A19" s="129" t="s">
        <v>2400</v>
      </c>
    </row>
  </sheetData>
  <mergeCells count="1">
    <mergeCell ref="A1:G1"/>
  </mergeCells>
  <hyperlinks>
    <hyperlink ref="J2" location="'Приложение 6 (Тарифы)'!A1" display="Приложение_6"/>
  </hyperlink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7"/>
  <sheetViews>
    <sheetView workbookViewId="0">
      <selection activeCell="J6" sqref="J6"/>
    </sheetView>
  </sheetViews>
  <sheetFormatPr defaultColWidth="8.85546875" defaultRowHeight="12.75" x14ac:dyDescent="0.2"/>
  <cols>
    <col min="1" max="1" width="3.28515625" style="128" customWidth="1"/>
    <col min="2" max="2" width="38.42578125" style="129" customWidth="1"/>
    <col min="3" max="3" width="11.140625" style="129" customWidth="1"/>
    <col min="4" max="8" width="11.28515625" style="129" customWidth="1"/>
    <col min="9" max="17" width="8.85546875" style="129"/>
    <col min="18" max="18" width="14.28515625" style="129" customWidth="1"/>
    <col min="19" max="16384" width="8.85546875" style="129"/>
  </cols>
  <sheetData>
    <row r="1" spans="1:20" ht="27" customHeight="1" x14ac:dyDescent="0.2">
      <c r="A1" s="460" t="s">
        <v>2405</v>
      </c>
      <c r="B1" s="460"/>
      <c r="C1" s="460"/>
      <c r="D1" s="460"/>
      <c r="E1" s="460"/>
      <c r="F1" s="460"/>
      <c r="G1" s="460"/>
      <c r="H1" s="460"/>
    </row>
    <row r="2" spans="1:20" ht="15" x14ac:dyDescent="0.25">
      <c r="A2" s="24" t="s">
        <v>286</v>
      </c>
      <c r="B2" s="24" t="s">
        <v>252</v>
      </c>
      <c r="C2" s="24" t="s">
        <v>267</v>
      </c>
      <c r="D2" s="24" t="s">
        <v>551</v>
      </c>
      <c r="E2" s="24" t="s">
        <v>552</v>
      </c>
      <c r="F2" s="24" t="s">
        <v>553</v>
      </c>
      <c r="G2" s="24" t="s">
        <v>152</v>
      </c>
      <c r="H2" s="24" t="s">
        <v>515</v>
      </c>
      <c r="J2" s="130" t="s">
        <v>19</v>
      </c>
      <c r="K2" s="35" t="s">
        <v>301</v>
      </c>
      <c r="S2" s="75"/>
      <c r="T2" s="75"/>
    </row>
    <row r="3" spans="1:20" ht="38.25" x14ac:dyDescent="0.2">
      <c r="A3" s="24">
        <v>1</v>
      </c>
      <c r="B3" s="139" t="s">
        <v>287</v>
      </c>
      <c r="C3" s="24" t="s">
        <v>255</v>
      </c>
      <c r="D3" s="139" t="s">
        <v>256</v>
      </c>
      <c r="E3" s="139" t="s">
        <v>256</v>
      </c>
      <c r="F3" s="139" t="s">
        <v>256</v>
      </c>
      <c r="G3" s="139" t="s">
        <v>256</v>
      </c>
      <c r="H3" s="139" t="s">
        <v>256</v>
      </c>
    </row>
    <row r="4" spans="1:20" ht="38.25" x14ac:dyDescent="0.2">
      <c r="A4" s="24">
        <v>2</v>
      </c>
      <c r="B4" s="139" t="s">
        <v>288</v>
      </c>
      <c r="C4" s="24" t="s">
        <v>255</v>
      </c>
      <c r="D4" s="139" t="s">
        <v>256</v>
      </c>
      <c r="E4" s="139" t="s">
        <v>256</v>
      </c>
      <c r="F4" s="139" t="s">
        <v>256</v>
      </c>
      <c r="G4" s="139" t="s">
        <v>256</v>
      </c>
      <c r="H4" s="139" t="s">
        <v>256</v>
      </c>
    </row>
    <row r="5" spans="1:20" x14ac:dyDescent="0.2">
      <c r="A5" s="24">
        <v>3</v>
      </c>
      <c r="B5" s="139" t="s">
        <v>289</v>
      </c>
      <c r="C5" s="24" t="s">
        <v>255</v>
      </c>
      <c r="D5" s="139" t="s">
        <v>256</v>
      </c>
      <c r="E5" s="139" t="s">
        <v>256</v>
      </c>
      <c r="F5" s="139" t="s">
        <v>256</v>
      </c>
      <c r="G5" s="139" t="s">
        <v>256</v>
      </c>
      <c r="H5" s="139" t="s">
        <v>256</v>
      </c>
    </row>
    <row r="6" spans="1:20" ht="25.5" x14ac:dyDescent="0.2">
      <c r="A6" s="24">
        <v>4</v>
      </c>
      <c r="B6" s="139" t="s">
        <v>290</v>
      </c>
      <c r="C6" s="24" t="s">
        <v>255</v>
      </c>
      <c r="D6" s="139" t="s">
        <v>256</v>
      </c>
      <c r="E6" s="139" t="s">
        <v>256</v>
      </c>
      <c r="F6" s="139" t="s">
        <v>256</v>
      </c>
      <c r="G6" s="139" t="s">
        <v>256</v>
      </c>
      <c r="H6" s="139" t="s">
        <v>256</v>
      </c>
    </row>
    <row r="7" spans="1:20" x14ac:dyDescent="0.2">
      <c r="A7" s="24">
        <v>5</v>
      </c>
      <c r="B7" s="139" t="s">
        <v>291</v>
      </c>
      <c r="C7" s="24" t="s">
        <v>255</v>
      </c>
      <c r="D7" s="139" t="s">
        <v>256</v>
      </c>
      <c r="E7" s="139" t="s">
        <v>256</v>
      </c>
      <c r="F7" s="139" t="s">
        <v>256</v>
      </c>
      <c r="G7" s="139" t="s">
        <v>256</v>
      </c>
      <c r="H7" s="139" t="s">
        <v>256</v>
      </c>
    </row>
    <row r="8" spans="1:20" ht="25.5" x14ac:dyDescent="0.2">
      <c r="A8" s="24">
        <v>6</v>
      </c>
      <c r="B8" s="139" t="s">
        <v>292</v>
      </c>
      <c r="C8" s="24" t="s">
        <v>255</v>
      </c>
      <c r="D8" s="139" t="s">
        <v>256</v>
      </c>
      <c r="E8" s="139" t="s">
        <v>256</v>
      </c>
      <c r="F8" s="139" t="s">
        <v>256</v>
      </c>
      <c r="G8" s="139" t="s">
        <v>256</v>
      </c>
      <c r="H8" s="139" t="s">
        <v>256</v>
      </c>
    </row>
    <row r="9" spans="1:20" x14ac:dyDescent="0.2">
      <c r="A9" s="24" t="s">
        <v>256</v>
      </c>
      <c r="B9" s="139" t="s">
        <v>273</v>
      </c>
      <c r="C9" s="24" t="s">
        <v>129</v>
      </c>
      <c r="D9" s="139" t="s">
        <v>256</v>
      </c>
      <c r="E9" s="139" t="s">
        <v>256</v>
      </c>
      <c r="F9" s="139" t="s">
        <v>256</v>
      </c>
      <c r="G9" s="139" t="s">
        <v>256</v>
      </c>
      <c r="H9" s="139" t="s">
        <v>256</v>
      </c>
    </row>
    <row r="10" spans="1:20" ht="25.5" x14ac:dyDescent="0.2">
      <c r="A10" s="24">
        <v>7</v>
      </c>
      <c r="B10" s="139" t="s">
        <v>293</v>
      </c>
      <c r="C10" s="24" t="s">
        <v>255</v>
      </c>
      <c r="D10" s="139" t="s">
        <v>256</v>
      </c>
      <c r="E10" s="139" t="s">
        <v>256</v>
      </c>
      <c r="F10" s="139" t="s">
        <v>256</v>
      </c>
      <c r="G10" s="139" t="s">
        <v>256</v>
      </c>
      <c r="H10" s="139" t="s">
        <v>256</v>
      </c>
    </row>
    <row r="11" spans="1:20" x14ac:dyDescent="0.2">
      <c r="A11" s="24">
        <v>8</v>
      </c>
      <c r="B11" s="139" t="s">
        <v>261</v>
      </c>
      <c r="C11" s="24" t="s">
        <v>262</v>
      </c>
      <c r="D11" s="139" t="s">
        <v>256</v>
      </c>
      <c r="E11" s="139" t="s">
        <v>256</v>
      </c>
      <c r="F11" s="139" t="s">
        <v>256</v>
      </c>
      <c r="G11" s="139" t="s">
        <v>256</v>
      </c>
      <c r="H11" s="139" t="s">
        <v>256</v>
      </c>
    </row>
    <row r="12" spans="1:20" x14ac:dyDescent="0.2">
      <c r="A12" s="24">
        <v>9</v>
      </c>
      <c r="B12" s="139" t="s">
        <v>263</v>
      </c>
      <c r="C12" s="24" t="s">
        <v>262</v>
      </c>
      <c r="D12" s="139" t="s">
        <v>256</v>
      </c>
      <c r="E12" s="139" t="s">
        <v>256</v>
      </c>
      <c r="F12" s="139" t="s">
        <v>256</v>
      </c>
      <c r="G12" s="139" t="s">
        <v>256</v>
      </c>
      <c r="H12" s="139" t="s">
        <v>256</v>
      </c>
    </row>
    <row r="13" spans="1:20" ht="38.25" x14ac:dyDescent="0.2">
      <c r="A13" s="24">
        <v>10</v>
      </c>
      <c r="B13" s="139" t="s">
        <v>264</v>
      </c>
      <c r="C13" s="24" t="s">
        <v>262</v>
      </c>
      <c r="D13" s="139" t="s">
        <v>256</v>
      </c>
      <c r="E13" s="139" t="s">
        <v>256</v>
      </c>
      <c r="F13" s="139" t="s">
        <v>256</v>
      </c>
      <c r="G13" s="139" t="s">
        <v>256</v>
      </c>
      <c r="H13" s="139" t="s">
        <v>256</v>
      </c>
    </row>
    <row r="14" spans="1:20" x14ac:dyDescent="0.2">
      <c r="A14" s="24">
        <v>11</v>
      </c>
      <c r="B14" s="139" t="s">
        <v>265</v>
      </c>
      <c r="C14" s="24" t="s">
        <v>262</v>
      </c>
      <c r="D14" s="139" t="s">
        <v>256</v>
      </c>
      <c r="E14" s="139" t="s">
        <v>256</v>
      </c>
      <c r="F14" s="139" t="s">
        <v>256</v>
      </c>
      <c r="G14" s="139" t="s">
        <v>256</v>
      </c>
      <c r="H14" s="139" t="s">
        <v>256</v>
      </c>
    </row>
    <row r="15" spans="1:20" x14ac:dyDescent="0.2">
      <c r="A15" s="24">
        <v>12</v>
      </c>
      <c r="B15" s="139" t="s">
        <v>266</v>
      </c>
      <c r="C15" s="24" t="s">
        <v>262</v>
      </c>
      <c r="D15" s="139" t="s">
        <v>256</v>
      </c>
      <c r="E15" s="139" t="s">
        <v>256</v>
      </c>
      <c r="F15" s="139" t="s">
        <v>256</v>
      </c>
      <c r="G15" s="139" t="s">
        <v>256</v>
      </c>
      <c r="H15" s="139" t="s">
        <v>256</v>
      </c>
    </row>
    <row r="17" spans="2:2" s="129" customFormat="1" x14ac:dyDescent="0.2">
      <c r="B17" s="129" t="s">
        <v>2400</v>
      </c>
    </row>
  </sheetData>
  <mergeCells count="1">
    <mergeCell ref="A1:H1"/>
  </mergeCells>
  <hyperlinks>
    <hyperlink ref="K2" location="'Приложение 6 (Тарифы)'!A1" display="Приложение_6"/>
  </hyperlink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3"/>
  <sheetViews>
    <sheetView workbookViewId="0">
      <pane ySplit="1" topLeftCell="A2" activePane="bottomLeft" state="frozen"/>
      <selection pane="bottomLeft" activeCell="C24" sqref="C24:C25"/>
    </sheetView>
  </sheetViews>
  <sheetFormatPr defaultColWidth="9.140625" defaultRowHeight="12.75" x14ac:dyDescent="0.2"/>
  <cols>
    <col min="1" max="1" width="104.42578125" style="32" customWidth="1"/>
    <col min="2" max="2" width="17.28515625" style="1" customWidth="1"/>
    <col min="3" max="3" width="20.28515625" style="1" customWidth="1"/>
    <col min="4" max="4" width="63.85546875" style="1" customWidth="1"/>
    <col min="5" max="16384" width="9.140625" style="1"/>
  </cols>
  <sheetData>
    <row r="1" spans="1:4" x14ac:dyDescent="0.2">
      <c r="A1" s="42" t="s">
        <v>465</v>
      </c>
    </row>
    <row r="2" spans="1:4" ht="25.5" x14ac:dyDescent="0.2">
      <c r="A2" s="105" t="s">
        <v>147</v>
      </c>
      <c r="B2" s="105" t="s">
        <v>148</v>
      </c>
      <c r="C2" s="59" t="s">
        <v>621</v>
      </c>
      <c r="D2" s="105" t="s">
        <v>149</v>
      </c>
    </row>
    <row r="3" spans="1:4" x14ac:dyDescent="0.2">
      <c r="A3" s="85" t="s">
        <v>466</v>
      </c>
      <c r="B3" s="17"/>
      <c r="C3" s="17"/>
      <c r="D3" s="18"/>
    </row>
    <row r="4" spans="1:4" x14ac:dyDescent="0.2">
      <c r="A4" s="85" t="s">
        <v>812</v>
      </c>
      <c r="B4" s="17" t="s">
        <v>467</v>
      </c>
      <c r="C4" s="17"/>
      <c r="D4" s="461" t="s">
        <v>2406</v>
      </c>
    </row>
    <row r="5" spans="1:4" x14ac:dyDescent="0.2">
      <c r="A5" s="85" t="s">
        <v>477</v>
      </c>
      <c r="B5" s="17" t="s">
        <v>468</v>
      </c>
      <c r="C5" s="17"/>
      <c r="D5" s="462"/>
    </row>
    <row r="6" spans="1:4" x14ac:dyDescent="0.2">
      <c r="A6" s="85" t="s">
        <v>478</v>
      </c>
      <c r="B6" s="17" t="s">
        <v>469</v>
      </c>
      <c r="C6" s="17"/>
      <c r="D6" s="462"/>
    </row>
    <row r="7" spans="1:4" x14ac:dyDescent="0.2">
      <c r="A7" s="85" t="s">
        <v>479</v>
      </c>
      <c r="B7" s="17" t="s">
        <v>470</v>
      </c>
      <c r="C7" s="17"/>
      <c r="D7" s="462"/>
    </row>
    <row r="8" spans="1:4" x14ac:dyDescent="0.2">
      <c r="A8" s="85" t="s">
        <v>634</v>
      </c>
      <c r="B8" s="17"/>
      <c r="C8" s="17"/>
      <c r="D8" s="462"/>
    </row>
    <row r="9" spans="1:4" x14ac:dyDescent="0.2">
      <c r="A9" s="85" t="s">
        <v>474</v>
      </c>
      <c r="B9" s="17"/>
      <c r="C9" s="17"/>
      <c r="D9" s="462"/>
    </row>
    <row r="10" spans="1:4" x14ac:dyDescent="0.2">
      <c r="A10" s="85" t="s">
        <v>475</v>
      </c>
      <c r="B10" s="17"/>
      <c r="C10" s="17"/>
      <c r="D10" s="462"/>
    </row>
    <row r="11" spans="1:4" x14ac:dyDescent="0.2">
      <c r="A11" s="55" t="s">
        <v>476</v>
      </c>
      <c r="B11" s="17"/>
      <c r="C11" s="17"/>
      <c r="D11" s="463"/>
    </row>
    <row r="13" spans="1:4" ht="25.5" x14ac:dyDescent="0.2">
      <c r="A13" s="32" t="s">
        <v>646</v>
      </c>
    </row>
  </sheetData>
  <mergeCells count="1">
    <mergeCell ref="D4:D11"/>
  </mergeCells>
  <hyperlinks>
    <hyperlink ref="B4" location="'7.2'!A1" display="Таблица_7.2"/>
    <hyperlink ref="B5" location="'7.3'!A1" display="Таблица_7.3"/>
    <hyperlink ref="B6" location="'7.4'!A1" display="Таблица_7.4"/>
    <hyperlink ref="B7" location="'7.5'!A1" display="Таблица_7.5"/>
  </hyperlink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27"/>
  <sheetViews>
    <sheetView workbookViewId="0">
      <selection activeCell="A19" sqref="A19"/>
    </sheetView>
  </sheetViews>
  <sheetFormatPr defaultRowHeight="15" x14ac:dyDescent="0.25"/>
  <cols>
    <col min="1" max="1" width="51.5703125" customWidth="1"/>
    <col min="2" max="2" width="20.42578125" customWidth="1"/>
    <col min="3" max="3" width="37.140625" customWidth="1"/>
  </cols>
  <sheetData>
    <row r="1" spans="1:5" ht="15.75" x14ac:dyDescent="0.25">
      <c r="A1" s="43" t="s">
        <v>809</v>
      </c>
      <c r="D1" s="12" t="s">
        <v>19</v>
      </c>
      <c r="E1" s="35" t="s">
        <v>464</v>
      </c>
    </row>
    <row r="2" spans="1:5" x14ac:dyDescent="0.25">
      <c r="A2" s="47" t="s">
        <v>104</v>
      </c>
      <c r="B2" s="25" t="s">
        <v>105</v>
      </c>
      <c r="C2" s="47" t="s">
        <v>196</v>
      </c>
    </row>
    <row r="3" spans="1:5" x14ac:dyDescent="0.25">
      <c r="A3" s="48" t="s">
        <v>197</v>
      </c>
      <c r="B3" s="28" t="s">
        <v>198</v>
      </c>
      <c r="C3" s="49"/>
    </row>
    <row r="4" spans="1:5" x14ac:dyDescent="0.25">
      <c r="A4" s="26" t="s">
        <v>199</v>
      </c>
      <c r="B4" s="27" t="s">
        <v>200</v>
      </c>
      <c r="C4" s="49"/>
    </row>
    <row r="5" spans="1:5" x14ac:dyDescent="0.25">
      <c r="A5" s="26" t="s">
        <v>201</v>
      </c>
      <c r="B5" s="28" t="s">
        <v>202</v>
      </c>
      <c r="C5" s="49"/>
    </row>
    <row r="6" spans="1:5" ht="18.75" x14ac:dyDescent="0.25">
      <c r="A6" s="44"/>
    </row>
    <row r="7" spans="1:5" ht="15.75" x14ac:dyDescent="0.25">
      <c r="A7" s="43" t="s">
        <v>810</v>
      </c>
    </row>
    <row r="8" spans="1:5" x14ac:dyDescent="0.25">
      <c r="A8" s="47" t="s">
        <v>104</v>
      </c>
      <c r="B8" s="25" t="s">
        <v>105</v>
      </c>
      <c r="C8" s="47" t="s">
        <v>196</v>
      </c>
    </row>
    <row r="9" spans="1:5" x14ac:dyDescent="0.25">
      <c r="A9" s="48" t="s">
        <v>197</v>
      </c>
      <c r="B9" s="28" t="s">
        <v>198</v>
      </c>
      <c r="C9" s="49"/>
    </row>
    <row r="10" spans="1:5" x14ac:dyDescent="0.25">
      <c r="A10" s="50" t="s">
        <v>203</v>
      </c>
      <c r="B10" s="28" t="s">
        <v>198</v>
      </c>
      <c r="C10" s="49"/>
    </row>
    <row r="11" spans="1:5" x14ac:dyDescent="0.25">
      <c r="A11" s="50" t="s">
        <v>204</v>
      </c>
      <c r="B11" s="28" t="s">
        <v>198</v>
      </c>
      <c r="C11" s="49"/>
    </row>
    <row r="12" spans="1:5" x14ac:dyDescent="0.25">
      <c r="A12" s="50" t="s">
        <v>205</v>
      </c>
      <c r="B12" s="28" t="s">
        <v>198</v>
      </c>
      <c r="C12" s="49"/>
    </row>
    <row r="13" spans="1:5" x14ac:dyDescent="0.25">
      <c r="A13" s="26" t="s">
        <v>199</v>
      </c>
      <c r="B13" s="27" t="s">
        <v>200</v>
      </c>
      <c r="C13" s="49"/>
    </row>
    <row r="14" spans="1:5" x14ac:dyDescent="0.25">
      <c r="A14" s="26" t="s">
        <v>206</v>
      </c>
      <c r="B14" s="28" t="s">
        <v>129</v>
      </c>
      <c r="C14" s="49"/>
    </row>
    <row r="15" spans="1:5" x14ac:dyDescent="0.25">
      <c r="A15" s="26" t="s">
        <v>207</v>
      </c>
      <c r="B15" s="28" t="s">
        <v>129</v>
      </c>
      <c r="C15" s="49"/>
    </row>
    <row r="16" spans="1:5" x14ac:dyDescent="0.25">
      <c r="A16" s="26" t="s">
        <v>208</v>
      </c>
      <c r="B16" s="28" t="s">
        <v>129</v>
      </c>
      <c r="C16" s="49"/>
    </row>
    <row r="17" spans="1:3" ht="18.75" x14ac:dyDescent="0.25">
      <c r="A17" s="44"/>
    </row>
    <row r="18" spans="1:3" ht="15.75" x14ac:dyDescent="0.25">
      <c r="A18" s="43" t="s">
        <v>811</v>
      </c>
    </row>
    <row r="19" spans="1:3" x14ac:dyDescent="0.25">
      <c r="A19" s="47" t="s">
        <v>104</v>
      </c>
      <c r="B19" s="25" t="s">
        <v>105</v>
      </c>
      <c r="C19" s="47" t="s">
        <v>196</v>
      </c>
    </row>
    <row r="20" spans="1:3" x14ac:dyDescent="0.25">
      <c r="A20" s="48" t="s">
        <v>209</v>
      </c>
      <c r="B20" s="28" t="s">
        <v>198</v>
      </c>
      <c r="C20" s="49"/>
    </row>
    <row r="21" spans="1:3" x14ac:dyDescent="0.25">
      <c r="A21" s="26" t="s">
        <v>199</v>
      </c>
      <c r="B21" s="27" t="s">
        <v>200</v>
      </c>
      <c r="C21" s="49"/>
    </row>
    <row r="22" spans="1:3" x14ac:dyDescent="0.25">
      <c r="A22" s="26" t="s">
        <v>206</v>
      </c>
      <c r="B22" s="28" t="s">
        <v>129</v>
      </c>
      <c r="C22" s="49"/>
    </row>
    <row r="23" spans="1:3" x14ac:dyDescent="0.25">
      <c r="A23" s="26" t="s">
        <v>210</v>
      </c>
      <c r="B23" s="28" t="s">
        <v>129</v>
      </c>
      <c r="C23" s="49"/>
    </row>
    <row r="24" spans="1:3" x14ac:dyDescent="0.25">
      <c r="A24" s="26" t="s">
        <v>207</v>
      </c>
      <c r="B24" s="28" t="s">
        <v>129</v>
      </c>
      <c r="C24" s="49"/>
    </row>
    <row r="25" spans="1:3" x14ac:dyDescent="0.25">
      <c r="A25" s="26" t="s">
        <v>211</v>
      </c>
      <c r="B25" s="28" t="s">
        <v>212</v>
      </c>
      <c r="C25" s="49"/>
    </row>
    <row r="26" spans="1:3" x14ac:dyDescent="0.25">
      <c r="A26" s="26" t="s">
        <v>213</v>
      </c>
      <c r="B26" s="28" t="s">
        <v>214</v>
      </c>
      <c r="C26" s="49"/>
    </row>
    <row r="27" spans="1:3" x14ac:dyDescent="0.25">
      <c r="A27" s="26" t="s">
        <v>208</v>
      </c>
      <c r="B27" s="28" t="s">
        <v>129</v>
      </c>
      <c r="C27" s="49"/>
    </row>
  </sheetData>
  <hyperlinks>
    <hyperlink ref="E1" location="'Приложение 7 (Экология)'!A1" display="'Приложение 7 (Экология)'!A1"/>
  </hyperlink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5"/>
  <sheetViews>
    <sheetView workbookViewId="0"/>
  </sheetViews>
  <sheetFormatPr defaultRowHeight="15" x14ac:dyDescent="0.25"/>
  <cols>
    <col min="1" max="1" width="23.5703125" customWidth="1"/>
  </cols>
  <sheetData>
    <row r="1" spans="1:9" ht="15.75" x14ac:dyDescent="0.25">
      <c r="A1" s="43" t="s">
        <v>473</v>
      </c>
      <c r="H1" s="12" t="s">
        <v>19</v>
      </c>
      <c r="I1" s="35" t="s">
        <v>464</v>
      </c>
    </row>
    <row r="2" spans="1:9" ht="24.6" customHeight="1" x14ac:dyDescent="0.25">
      <c r="A2" s="464" t="s">
        <v>63</v>
      </c>
      <c r="B2" s="393" t="s">
        <v>105</v>
      </c>
      <c r="C2" s="464" t="s">
        <v>196</v>
      </c>
      <c r="D2" s="45"/>
    </row>
    <row r="3" spans="1:9" x14ac:dyDescent="0.25">
      <c r="A3" s="464"/>
      <c r="B3" s="393"/>
      <c r="C3" s="464"/>
      <c r="D3" s="45"/>
    </row>
    <row r="4" spans="1:9" x14ac:dyDescent="0.25">
      <c r="A4" s="48" t="s">
        <v>215</v>
      </c>
      <c r="B4" s="28" t="s">
        <v>216</v>
      </c>
      <c r="C4" s="51"/>
      <c r="D4" s="45"/>
    </row>
    <row r="5" spans="1:9" x14ac:dyDescent="0.25">
      <c r="A5" s="48" t="s">
        <v>215</v>
      </c>
      <c r="B5" s="28" t="s">
        <v>217</v>
      </c>
      <c r="C5" s="51"/>
      <c r="D5" s="45"/>
    </row>
  </sheetData>
  <mergeCells count="3">
    <mergeCell ref="A2:A3"/>
    <mergeCell ref="B2:B3"/>
    <mergeCell ref="C2:C3"/>
  </mergeCells>
  <hyperlinks>
    <hyperlink ref="I1" location="'Приложение 7 (Экология)'!A1" display="'Приложение 7 (Экология)'!A1"/>
  </hyperlink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9"/>
  <sheetViews>
    <sheetView workbookViewId="0">
      <selection activeCell="J12" sqref="J12"/>
    </sheetView>
  </sheetViews>
  <sheetFormatPr defaultRowHeight="15" x14ac:dyDescent="0.25"/>
  <cols>
    <col min="1" max="1" width="27.42578125" customWidth="1"/>
  </cols>
  <sheetData>
    <row r="1" spans="1:9" ht="15.75" x14ac:dyDescent="0.25">
      <c r="A1" s="43" t="s">
        <v>472</v>
      </c>
      <c r="H1" s="12" t="s">
        <v>19</v>
      </c>
      <c r="I1" s="35" t="s">
        <v>464</v>
      </c>
    </row>
    <row r="2" spans="1:9" ht="24.6" customHeight="1" x14ac:dyDescent="0.25">
      <c r="A2" s="464" t="s">
        <v>63</v>
      </c>
      <c r="B2" s="393" t="s">
        <v>105</v>
      </c>
      <c r="C2" s="464" t="s">
        <v>218</v>
      </c>
      <c r="D2" s="464"/>
      <c r="E2" s="464"/>
      <c r="F2" s="464"/>
    </row>
    <row r="3" spans="1:9" x14ac:dyDescent="0.25">
      <c r="A3" s="464"/>
      <c r="B3" s="393"/>
      <c r="C3" s="47">
        <v>1</v>
      </c>
      <c r="D3" s="47">
        <v>2</v>
      </c>
      <c r="E3" s="47">
        <v>3</v>
      </c>
      <c r="F3" s="47">
        <v>4</v>
      </c>
    </row>
    <row r="4" spans="1:9" x14ac:dyDescent="0.25">
      <c r="A4" s="48" t="s">
        <v>219</v>
      </c>
      <c r="B4" s="28" t="s">
        <v>198</v>
      </c>
      <c r="C4" s="48"/>
      <c r="D4" s="48"/>
      <c r="E4" s="48"/>
      <c r="F4" s="48"/>
    </row>
    <row r="5" spans="1:9" x14ac:dyDescent="0.25">
      <c r="A5" s="26" t="s">
        <v>220</v>
      </c>
      <c r="B5" s="27" t="s">
        <v>221</v>
      </c>
      <c r="C5" s="48"/>
      <c r="D5" s="48"/>
      <c r="E5" s="48"/>
      <c r="F5" s="48"/>
    </row>
    <row r="6" spans="1:9" x14ac:dyDescent="0.25">
      <c r="A6" s="26" t="s">
        <v>222</v>
      </c>
      <c r="B6" s="27" t="s">
        <v>223</v>
      </c>
      <c r="C6" s="48"/>
      <c r="D6" s="48"/>
      <c r="E6" s="48"/>
      <c r="F6" s="48"/>
    </row>
    <row r="7" spans="1:9" ht="25.5" x14ac:dyDescent="0.25">
      <c r="A7" s="26" t="s">
        <v>224</v>
      </c>
      <c r="B7" s="27" t="s">
        <v>225</v>
      </c>
      <c r="C7" s="48"/>
      <c r="D7" s="48"/>
      <c r="E7" s="48"/>
      <c r="F7" s="48"/>
    </row>
    <row r="8" spans="1:9" x14ac:dyDescent="0.25">
      <c r="A8" s="26" t="s">
        <v>226</v>
      </c>
      <c r="B8" s="27"/>
      <c r="C8" s="48"/>
      <c r="D8" s="48"/>
      <c r="E8" s="48"/>
      <c r="F8" s="48"/>
    </row>
    <row r="9" spans="1:9" ht="25.5" x14ac:dyDescent="0.25">
      <c r="A9" s="26" t="s">
        <v>227</v>
      </c>
      <c r="B9" s="27" t="s">
        <v>228</v>
      </c>
      <c r="C9" s="48"/>
      <c r="D9" s="48"/>
      <c r="E9" s="48"/>
      <c r="F9" s="48"/>
    </row>
  </sheetData>
  <mergeCells count="3">
    <mergeCell ref="A2:A3"/>
    <mergeCell ref="B2:B3"/>
    <mergeCell ref="C2:F2"/>
  </mergeCells>
  <hyperlinks>
    <hyperlink ref="I1" location="'Приложение 7 (Экология)'!A1" display="'Приложение 7 (Экология)'!A1"/>
  </hyperlink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8"/>
  <sheetViews>
    <sheetView workbookViewId="0">
      <selection activeCell="J28" sqref="J28"/>
    </sheetView>
  </sheetViews>
  <sheetFormatPr defaultRowHeight="15" x14ac:dyDescent="0.25"/>
  <cols>
    <col min="2" max="2" width="43.42578125" customWidth="1"/>
  </cols>
  <sheetData>
    <row r="1" spans="1:15" ht="15.75" x14ac:dyDescent="0.25">
      <c r="A1" s="43" t="s">
        <v>471</v>
      </c>
      <c r="N1" s="12" t="s">
        <v>19</v>
      </c>
      <c r="O1" s="35" t="s">
        <v>464</v>
      </c>
    </row>
    <row r="2" spans="1:15" x14ac:dyDescent="0.25">
      <c r="A2" s="464" t="s">
        <v>63</v>
      </c>
      <c r="B2" s="464"/>
      <c r="C2" s="393" t="s">
        <v>229</v>
      </c>
      <c r="D2" s="464" t="s">
        <v>230</v>
      </c>
      <c r="E2" s="464"/>
      <c r="F2" s="464"/>
      <c r="G2" s="464"/>
      <c r="H2" s="464"/>
      <c r="I2" s="464"/>
      <c r="J2" s="464"/>
      <c r="K2" s="464"/>
      <c r="L2" s="464"/>
      <c r="M2" s="464"/>
    </row>
    <row r="3" spans="1:15" x14ac:dyDescent="0.25">
      <c r="A3" s="464"/>
      <c r="B3" s="464"/>
      <c r="C3" s="393"/>
      <c r="D3" s="47">
        <v>1</v>
      </c>
      <c r="E3" s="47">
        <v>2</v>
      </c>
      <c r="F3" s="47">
        <v>3</v>
      </c>
      <c r="G3" s="47">
        <v>4</v>
      </c>
      <c r="H3" s="47">
        <v>5</v>
      </c>
      <c r="I3" s="47">
        <v>6</v>
      </c>
      <c r="J3" s="47">
        <v>7</v>
      </c>
      <c r="K3" s="47">
        <v>8</v>
      </c>
      <c r="L3" s="47">
        <v>9</v>
      </c>
      <c r="M3" s="47">
        <v>10</v>
      </c>
    </row>
    <row r="4" spans="1:15" x14ac:dyDescent="0.25">
      <c r="A4" s="466" t="s">
        <v>231</v>
      </c>
      <c r="B4" s="466"/>
      <c r="C4" s="28" t="s">
        <v>198</v>
      </c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5" x14ac:dyDescent="0.25">
      <c r="A5" s="466" t="s">
        <v>232</v>
      </c>
      <c r="B5" s="466"/>
      <c r="C5" s="28" t="s">
        <v>198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5" x14ac:dyDescent="0.25">
      <c r="A6" s="465" t="s">
        <v>233</v>
      </c>
      <c r="B6" s="465"/>
      <c r="C6" s="28" t="s">
        <v>198</v>
      </c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5" x14ac:dyDescent="0.25">
      <c r="A7" s="465" t="s">
        <v>234</v>
      </c>
      <c r="B7" s="465"/>
      <c r="C7" s="28" t="s">
        <v>198</v>
      </c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5" x14ac:dyDescent="0.25">
      <c r="A8" s="465" t="s">
        <v>235</v>
      </c>
      <c r="B8" s="465"/>
      <c r="C8" s="28" t="s">
        <v>198</v>
      </c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5" x14ac:dyDescent="0.25">
      <c r="A9" s="466" t="s">
        <v>236</v>
      </c>
      <c r="B9" s="466"/>
      <c r="C9" s="28" t="s">
        <v>237</v>
      </c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5" x14ac:dyDescent="0.25">
      <c r="A10" s="466" t="s">
        <v>238</v>
      </c>
      <c r="B10" s="466"/>
      <c r="C10" s="28" t="s">
        <v>239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5" x14ac:dyDescent="0.25">
      <c r="A11" s="466" t="s">
        <v>240</v>
      </c>
      <c r="B11" s="466"/>
      <c r="C11" s="28" t="s">
        <v>129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5" x14ac:dyDescent="0.25">
      <c r="A12" s="466" t="s">
        <v>241</v>
      </c>
      <c r="B12" s="466"/>
      <c r="C12" s="28" t="s">
        <v>228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5" x14ac:dyDescent="0.25">
      <c r="A13" s="466" t="s">
        <v>242</v>
      </c>
      <c r="B13" s="466"/>
      <c r="C13" s="48"/>
      <c r="D13" s="28"/>
      <c r="E13" s="28"/>
      <c r="F13" s="28"/>
      <c r="G13" s="28"/>
      <c r="H13" s="28"/>
      <c r="I13" s="28"/>
      <c r="J13" s="28"/>
      <c r="K13" s="28"/>
      <c r="L13" s="28"/>
      <c r="M13" s="28"/>
    </row>
    <row r="14" spans="1:15" x14ac:dyDescent="0.25">
      <c r="A14" s="467" t="s">
        <v>243</v>
      </c>
      <c r="B14" s="26" t="s">
        <v>244</v>
      </c>
      <c r="C14" s="28" t="s">
        <v>129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15" x14ac:dyDescent="0.25">
      <c r="A15" s="467"/>
      <c r="B15" s="26" t="s">
        <v>245</v>
      </c>
      <c r="C15" s="28" t="s">
        <v>129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</row>
    <row r="16" spans="1:15" ht="52.15" customHeight="1" x14ac:dyDescent="0.25">
      <c r="A16" s="467" t="s">
        <v>246</v>
      </c>
      <c r="B16" s="26" t="s">
        <v>244</v>
      </c>
      <c r="C16" s="28" t="s">
        <v>129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13" x14ac:dyDescent="0.25">
      <c r="A17" s="467"/>
      <c r="B17" s="26" t="s">
        <v>245</v>
      </c>
      <c r="C17" s="28" t="s">
        <v>129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13" ht="16.5" x14ac:dyDescent="0.25">
      <c r="A18" s="46"/>
    </row>
  </sheetData>
  <mergeCells count="15">
    <mergeCell ref="A13:B13"/>
    <mergeCell ref="A14:A15"/>
    <mergeCell ref="A16:A17"/>
    <mergeCell ref="A7:B7"/>
    <mergeCell ref="A8:B8"/>
    <mergeCell ref="A9:B9"/>
    <mergeCell ref="A10:B10"/>
    <mergeCell ref="A11:B11"/>
    <mergeCell ref="A12:B12"/>
    <mergeCell ref="A6:B6"/>
    <mergeCell ref="A2:B3"/>
    <mergeCell ref="C2:C3"/>
    <mergeCell ref="D2:M2"/>
    <mergeCell ref="A4:B4"/>
    <mergeCell ref="A5:B5"/>
  </mergeCells>
  <hyperlinks>
    <hyperlink ref="O1" location="'Приложение 7 (Экология)'!A1" display="'Приложение 7 (Экология)'!A1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"/>
  <sheetViews>
    <sheetView zoomScaleNormal="100" workbookViewId="0">
      <selection activeCell="E12" sqref="E12"/>
    </sheetView>
  </sheetViews>
  <sheetFormatPr defaultRowHeight="15" x14ac:dyDescent="0.25"/>
  <cols>
    <col min="2" max="2" width="18.5703125" customWidth="1"/>
    <col min="4" max="4" width="17.7109375" customWidth="1"/>
  </cols>
  <sheetData>
    <row r="1" spans="1:9" x14ac:dyDescent="0.25">
      <c r="A1" s="11" t="s">
        <v>482</v>
      </c>
    </row>
    <row r="2" spans="1:9" x14ac:dyDescent="0.25">
      <c r="A2" s="374" t="s">
        <v>249</v>
      </c>
      <c r="B2" s="374"/>
      <c r="C2" s="374" t="s">
        <v>250</v>
      </c>
      <c r="D2" s="374"/>
      <c r="H2" s="12" t="s">
        <v>19</v>
      </c>
      <c r="I2" s="10" t="s">
        <v>61</v>
      </c>
    </row>
    <row r="3" spans="1:9" x14ac:dyDescent="0.25">
      <c r="A3" s="52" t="s">
        <v>247</v>
      </c>
      <c r="B3" s="52" t="s">
        <v>248</v>
      </c>
      <c r="C3" s="52" t="s">
        <v>247</v>
      </c>
      <c r="D3" s="52" t="s">
        <v>248</v>
      </c>
    </row>
    <row r="4" spans="1:9" x14ac:dyDescent="0.25">
      <c r="A4" s="53"/>
      <c r="B4" s="53"/>
      <c r="C4" s="53"/>
      <c r="D4" s="53"/>
    </row>
    <row r="5" spans="1:9" x14ac:dyDescent="0.25">
      <c r="A5" s="53"/>
      <c r="B5" s="53"/>
      <c r="C5" s="53"/>
      <c r="D5" s="53"/>
    </row>
  </sheetData>
  <mergeCells count="2">
    <mergeCell ref="A2:B2"/>
    <mergeCell ref="C2:D2"/>
  </mergeCells>
  <hyperlinks>
    <hyperlink ref="I2" location="Приложение_1" display="Приложение_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"/>
  <sheetViews>
    <sheetView workbookViewId="0">
      <selection activeCell="E12" sqref="E12"/>
    </sheetView>
  </sheetViews>
  <sheetFormatPr defaultRowHeight="15" x14ac:dyDescent="0.25"/>
  <cols>
    <col min="1" max="1" width="27.5703125" customWidth="1"/>
    <col min="10" max="10" width="10.140625" customWidth="1"/>
  </cols>
  <sheetData>
    <row r="1" spans="1:13" x14ac:dyDescent="0.25">
      <c r="A1" s="11" t="s">
        <v>516</v>
      </c>
      <c r="L1" s="12" t="s">
        <v>19</v>
      </c>
      <c r="M1" s="10" t="s">
        <v>61</v>
      </c>
    </row>
    <row r="2" spans="1:13" ht="41.25" customHeight="1" x14ac:dyDescent="0.25">
      <c r="A2" s="375" t="s">
        <v>62</v>
      </c>
      <c r="B2" s="375" t="s">
        <v>22</v>
      </c>
      <c r="C2" s="375" t="s">
        <v>63</v>
      </c>
      <c r="D2" s="375" t="s">
        <v>64</v>
      </c>
      <c r="E2" s="375" t="s">
        <v>65</v>
      </c>
      <c r="F2" s="375"/>
      <c r="G2" s="375" t="s">
        <v>66</v>
      </c>
      <c r="H2" s="375" t="s">
        <v>67</v>
      </c>
      <c r="I2" s="375"/>
      <c r="J2" s="375"/>
    </row>
    <row r="3" spans="1:13" ht="25.5" x14ac:dyDescent="0.25">
      <c r="A3" s="375"/>
      <c r="B3" s="375"/>
      <c r="C3" s="375"/>
      <c r="D3" s="375"/>
      <c r="E3" s="20" t="s">
        <v>68</v>
      </c>
      <c r="F3" s="20" t="s">
        <v>69</v>
      </c>
      <c r="G3" s="375"/>
      <c r="H3" s="20" t="s">
        <v>70</v>
      </c>
      <c r="I3" s="20" t="s">
        <v>71</v>
      </c>
      <c r="J3" s="20" t="s">
        <v>72</v>
      </c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3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3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3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</sheetData>
  <mergeCells count="7">
    <mergeCell ref="H2:J2"/>
    <mergeCell ref="A2:A3"/>
    <mergeCell ref="B2:B3"/>
    <mergeCell ref="C2:C3"/>
    <mergeCell ref="D2:D3"/>
    <mergeCell ref="E2:F2"/>
    <mergeCell ref="G2:G3"/>
  </mergeCells>
  <hyperlinks>
    <hyperlink ref="M1" location="Приложение_1" display="Приложение_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"/>
  <sheetViews>
    <sheetView zoomScale="85" zoomScaleNormal="85" workbookViewId="0">
      <selection activeCell="E12" sqref="E12"/>
    </sheetView>
  </sheetViews>
  <sheetFormatPr defaultRowHeight="15" x14ac:dyDescent="0.25"/>
  <cols>
    <col min="1" max="1" width="36.85546875" customWidth="1"/>
    <col min="2" max="6" width="10" customWidth="1"/>
  </cols>
  <sheetData>
    <row r="1" spans="1:10" x14ac:dyDescent="0.25">
      <c r="A1" s="11" t="s">
        <v>483</v>
      </c>
      <c r="B1" s="11"/>
      <c r="C1" s="11"/>
      <c r="D1" s="11"/>
      <c r="I1" s="12" t="s">
        <v>19</v>
      </c>
      <c r="J1" s="10" t="s">
        <v>61</v>
      </c>
    </row>
    <row r="2" spans="1:10" x14ac:dyDescent="0.25">
      <c r="A2" s="20" t="s">
        <v>73</v>
      </c>
      <c r="B2" s="21">
        <v>42736</v>
      </c>
      <c r="C2" s="21">
        <v>43101</v>
      </c>
      <c r="D2" s="21">
        <v>43466</v>
      </c>
      <c r="E2" s="21">
        <v>43831</v>
      </c>
      <c r="F2" s="21">
        <v>44197</v>
      </c>
    </row>
    <row r="3" spans="1:10" ht="25.5" x14ac:dyDescent="0.25">
      <c r="A3" s="22" t="s">
        <v>74</v>
      </c>
      <c r="B3" s="22"/>
      <c r="C3" s="22"/>
      <c r="D3" s="22"/>
      <c r="E3" s="19"/>
      <c r="F3" s="19"/>
    </row>
    <row r="4" spans="1:10" ht="25.5" x14ac:dyDescent="0.25">
      <c r="A4" s="22" t="s">
        <v>75</v>
      </c>
      <c r="B4" s="22"/>
      <c r="C4" s="22"/>
      <c r="D4" s="22"/>
      <c r="E4" s="19"/>
      <c r="F4" s="19"/>
    </row>
    <row r="5" spans="1:10" x14ac:dyDescent="0.25">
      <c r="A5" s="22" t="s">
        <v>76</v>
      </c>
      <c r="B5" s="22"/>
      <c r="C5" s="22"/>
      <c r="D5" s="22"/>
      <c r="E5" s="19"/>
      <c r="F5" s="19"/>
    </row>
    <row r="6" spans="1:10" x14ac:dyDescent="0.25">
      <c r="A6" s="22" t="s">
        <v>77</v>
      </c>
      <c r="B6" s="22"/>
      <c r="C6" s="22"/>
      <c r="D6" s="22"/>
      <c r="E6" s="19"/>
      <c r="F6" s="19"/>
    </row>
    <row r="7" spans="1:10" ht="25.5" x14ac:dyDescent="0.25">
      <c r="A7" s="22" t="s">
        <v>78</v>
      </c>
      <c r="B7" s="22"/>
      <c r="C7" s="22"/>
      <c r="D7" s="22"/>
      <c r="E7" s="19"/>
      <c r="F7" s="19"/>
    </row>
  </sheetData>
  <hyperlinks>
    <hyperlink ref="J1" location="Приложение_1" display="Приложение_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68</vt:i4>
      </vt:variant>
      <vt:variant>
        <vt:lpstr>Именованные диапазоны</vt:lpstr>
      </vt:variant>
      <vt:variant>
        <vt:i4>23</vt:i4>
      </vt:variant>
    </vt:vector>
  </HeadingPairs>
  <TitlesOfParts>
    <vt:vector size="91" baseType="lpstr">
      <vt:lpstr>Оглавление</vt:lpstr>
      <vt:lpstr>Приложение 1 (Адм)</vt:lpstr>
      <vt:lpstr>Приложение 2 (ТЭЦ)</vt:lpstr>
      <vt:lpstr>Приложение 3 (Котельные)</vt:lpstr>
      <vt:lpstr>Приложение 5 (ЕТО)</vt:lpstr>
      <vt:lpstr>Приложение 8 (Опрос потреб-лей)</vt:lpstr>
      <vt:lpstr>1.3</vt:lpstr>
      <vt:lpstr>1.4</vt:lpstr>
      <vt:lpstr>1.5</vt:lpstr>
      <vt:lpstr>1.6</vt:lpstr>
      <vt:lpstr>2.4 ПАО «Т Плюс»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2.19</vt:lpstr>
      <vt:lpstr>2.20</vt:lpstr>
      <vt:lpstr>2.21</vt:lpstr>
      <vt:lpstr>2.22</vt:lpstr>
      <vt:lpstr>2.23</vt:lpstr>
      <vt:lpstr>2.24</vt:lpstr>
      <vt:lpstr>2.25</vt:lpstr>
      <vt:lpstr>3.4 АО «ИвГТЭ»</vt:lpstr>
      <vt:lpstr>3.4 прочие орг</vt:lpstr>
      <vt:lpstr>3.6</vt:lpstr>
      <vt:lpstr>3.7</vt:lpstr>
      <vt:lpstr>3.8</vt:lpstr>
      <vt:lpstr>3.11</vt:lpstr>
      <vt:lpstr>3.13</vt:lpstr>
      <vt:lpstr>4.2 ПАО «Т Плюс»</vt:lpstr>
      <vt:lpstr>3.14</vt:lpstr>
      <vt:lpstr>3.18</vt:lpstr>
      <vt:lpstr>Приложение 4 (ТС)</vt:lpstr>
      <vt:lpstr>4.2 АО «ИвГТЭ»</vt:lpstr>
      <vt:lpstr>4.2 ЗАО «ИвТБС»</vt:lpstr>
      <vt:lpstr>4.2 ЗАО «УП ЖКХ»</vt:lpstr>
      <vt:lpstr>4.2 ООО «Купол»</vt:lpstr>
      <vt:lpstr>4.2 ООО «Энергосерв-я компания»</vt:lpstr>
      <vt:lpstr>4.2 ООО «Энергосетьком»</vt:lpstr>
      <vt:lpstr>4.9</vt:lpstr>
      <vt:lpstr>4.11</vt:lpstr>
      <vt:lpstr>4.13</vt:lpstr>
      <vt:lpstr>4.15</vt:lpstr>
      <vt:lpstr>4.17</vt:lpstr>
      <vt:lpstr>4.18</vt:lpstr>
      <vt:lpstr>4.19</vt:lpstr>
      <vt:lpstr>4.24</vt:lpstr>
      <vt:lpstr>4.25</vt:lpstr>
      <vt:lpstr>5.3</vt:lpstr>
      <vt:lpstr>5.4</vt:lpstr>
      <vt:lpstr>5.5</vt:lpstr>
      <vt:lpstr>Приложение 6 (Тарифы)</vt:lpstr>
      <vt:lpstr>6.4</vt:lpstr>
      <vt:lpstr>6.5</vt:lpstr>
      <vt:lpstr>6.6.1</vt:lpstr>
      <vt:lpstr>6.6.2</vt:lpstr>
      <vt:lpstr>6.6.3</vt:lpstr>
      <vt:lpstr>6.6.4</vt:lpstr>
      <vt:lpstr>Приложение 7 (Экология)</vt:lpstr>
      <vt:lpstr>7.2</vt:lpstr>
      <vt:lpstr>7.3</vt:lpstr>
      <vt:lpstr>7.4</vt:lpstr>
      <vt:lpstr>7.5</vt:lpstr>
      <vt:lpstr>'2.19'!_Toc43801929</vt:lpstr>
      <vt:lpstr>'3.18'!Область_печати</vt:lpstr>
      <vt:lpstr>Приложение_1</vt:lpstr>
      <vt:lpstr>'Приложение 7 (Экология)'!Приложение_2</vt:lpstr>
      <vt:lpstr>'Приложение 8 (Опрос потреб-лей)'!Приложение_2</vt:lpstr>
      <vt:lpstr>Приложение_2</vt:lpstr>
      <vt:lpstr>Приложение_3</vt:lpstr>
      <vt:lpstr>Таблица_1.1</vt:lpstr>
      <vt:lpstr>Таблица_1.2</vt:lpstr>
      <vt:lpstr>Таблица_1.3</vt:lpstr>
      <vt:lpstr>'3.6'!Таблица_2.1</vt:lpstr>
      <vt:lpstr>'2.7'!Таблица_2.3</vt:lpstr>
      <vt:lpstr>Таблица_2.4</vt:lpstr>
      <vt:lpstr>Таблица_2.5</vt:lpstr>
      <vt:lpstr>Таблица_3.1</vt:lpstr>
      <vt:lpstr>Таблица_3.2</vt:lpstr>
      <vt:lpstr>Таблица_3.3</vt:lpstr>
      <vt:lpstr>Таблица_3.4</vt:lpstr>
      <vt:lpstr>Таблица_3.5</vt:lpstr>
      <vt:lpstr>Таблица_3.6</vt:lpstr>
      <vt:lpstr>Таблица_3.7</vt:lpstr>
      <vt:lpstr>'4.25'!Таблица_3.8</vt:lpstr>
      <vt:lpstr>Таблица_3.8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Субочев</dc:creator>
  <cp:lastModifiedBy>user</cp:lastModifiedBy>
  <dcterms:created xsi:type="dcterms:W3CDTF">2021-02-02T11:05:57Z</dcterms:created>
  <dcterms:modified xsi:type="dcterms:W3CDTF">2023-01-31T12:23:32Z</dcterms:modified>
</cp:coreProperties>
</file>