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300" tabRatio="732" activeTab="1"/>
  </bookViews>
  <sheets>
    <sheet name="П16.1 Годовая подпитка" sheetId="54" r:id="rId1"/>
    <sheet name="П16.2 Баланс ВПУ2 " sheetId="56" r:id="rId2"/>
  </sheets>
  <definedNames>
    <definedName name="Таблица_2.1">#REF!</definedName>
    <definedName name="Таблица_2.2">#REF!</definedName>
    <definedName name="Таблица_2.3">#REF!</definedName>
    <definedName name="Таблица_2.5">'П16.2 Баланс ВПУ2 '!$A$2</definedName>
    <definedName name="Таблица_2.6">#REF!</definedName>
    <definedName name="Таблица_2.7">#REF!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3" i="54" l="1"/>
  <c r="C103" i="54"/>
  <c r="D103" i="54"/>
  <c r="E103" i="54"/>
  <c r="F103" i="54"/>
  <c r="B104" i="54"/>
  <c r="C104" i="54"/>
  <c r="D104" i="54"/>
  <c r="E104" i="54"/>
  <c r="F104" i="54"/>
  <c r="B105" i="54"/>
  <c r="C105" i="54"/>
  <c r="D105" i="54"/>
  <c r="E105" i="54"/>
  <c r="F105" i="54"/>
  <c r="C102" i="54"/>
  <c r="D102" i="54"/>
  <c r="E102" i="54"/>
  <c r="F102" i="54"/>
  <c r="B102" i="54"/>
  <c r="B98" i="54"/>
  <c r="C98" i="54"/>
  <c r="D98" i="54"/>
  <c r="E98" i="54"/>
  <c r="F98" i="54"/>
  <c r="B99" i="54"/>
  <c r="C99" i="54"/>
  <c r="D99" i="54"/>
  <c r="E99" i="54"/>
  <c r="F99" i="54"/>
  <c r="B100" i="54"/>
  <c r="C100" i="54"/>
  <c r="D100" i="54"/>
  <c r="E100" i="54"/>
  <c r="F100" i="54"/>
  <c r="C97" i="54"/>
  <c r="D97" i="54"/>
  <c r="E97" i="54"/>
  <c r="B97" i="54"/>
  <c r="B93" i="54"/>
  <c r="C93" i="54"/>
  <c r="D93" i="54"/>
  <c r="E93" i="54"/>
  <c r="F93" i="54"/>
  <c r="B94" i="54"/>
  <c r="C94" i="54"/>
  <c r="D94" i="54"/>
  <c r="E94" i="54"/>
  <c r="F94" i="54"/>
  <c r="B95" i="54"/>
  <c r="C95" i="54"/>
  <c r="D95" i="54"/>
  <c r="E95" i="54"/>
  <c r="F95" i="54"/>
  <c r="C92" i="54"/>
  <c r="D92" i="54"/>
  <c r="E92" i="54"/>
  <c r="F92" i="54"/>
  <c r="B92" i="54"/>
  <c r="B88" i="54"/>
  <c r="C88" i="54"/>
  <c r="D88" i="54"/>
  <c r="E88" i="54"/>
  <c r="F88" i="54"/>
  <c r="B89" i="54"/>
  <c r="C89" i="54"/>
  <c r="D89" i="54"/>
  <c r="E89" i="54"/>
  <c r="F89" i="54"/>
  <c r="B90" i="54"/>
  <c r="C90" i="54"/>
  <c r="D90" i="54"/>
  <c r="E90" i="54"/>
  <c r="F90" i="54"/>
  <c r="C87" i="54"/>
  <c r="D87" i="54"/>
  <c r="E87" i="54"/>
  <c r="F87" i="54"/>
  <c r="B87" i="54"/>
  <c r="B83" i="54"/>
  <c r="C83" i="54"/>
  <c r="D83" i="54"/>
  <c r="E83" i="54"/>
  <c r="F83" i="54"/>
  <c r="B84" i="54"/>
  <c r="C84" i="54"/>
  <c r="D84" i="54"/>
  <c r="E84" i="54"/>
  <c r="F84" i="54"/>
  <c r="B85" i="54"/>
  <c r="C85" i="54"/>
  <c r="D85" i="54"/>
  <c r="E85" i="54"/>
  <c r="F85" i="54"/>
  <c r="C82" i="54"/>
  <c r="D82" i="54"/>
  <c r="E82" i="54"/>
  <c r="F82" i="54"/>
  <c r="B82" i="54"/>
  <c r="B78" i="54"/>
  <c r="C78" i="54"/>
  <c r="D78" i="54"/>
  <c r="E78" i="54"/>
  <c r="F78" i="54"/>
  <c r="B79" i="54"/>
  <c r="C79" i="54"/>
  <c r="D79" i="54"/>
  <c r="E79" i="54"/>
  <c r="F79" i="54"/>
  <c r="B80" i="54"/>
  <c r="C80" i="54"/>
  <c r="D80" i="54"/>
  <c r="E80" i="54"/>
  <c r="F80" i="54"/>
  <c r="C77" i="54"/>
  <c r="D77" i="54"/>
  <c r="E77" i="54"/>
  <c r="F77" i="54"/>
  <c r="B77" i="54"/>
  <c r="B73" i="54"/>
  <c r="C73" i="54"/>
  <c r="D73" i="54"/>
  <c r="E73" i="54"/>
  <c r="F73" i="54"/>
  <c r="B74" i="54"/>
  <c r="C74" i="54"/>
  <c r="D74" i="54"/>
  <c r="E74" i="54"/>
  <c r="F74" i="54"/>
  <c r="B75" i="54"/>
  <c r="C75" i="54"/>
  <c r="D75" i="54"/>
  <c r="E75" i="54"/>
  <c r="F75" i="54"/>
  <c r="C72" i="54"/>
  <c r="D72" i="54"/>
  <c r="E72" i="54"/>
  <c r="F72" i="54"/>
  <c r="B72" i="54"/>
  <c r="B68" i="54"/>
  <c r="C68" i="54"/>
  <c r="D68" i="54"/>
  <c r="E68" i="54"/>
  <c r="F68" i="54"/>
  <c r="B69" i="54"/>
  <c r="C69" i="54"/>
  <c r="D69" i="54"/>
  <c r="E69" i="54"/>
  <c r="F69" i="54"/>
  <c r="B70" i="54"/>
  <c r="C70" i="54"/>
  <c r="D70" i="54"/>
  <c r="E70" i="54"/>
  <c r="F70" i="54"/>
  <c r="C67" i="54"/>
  <c r="D67" i="54"/>
  <c r="E67" i="54"/>
  <c r="F67" i="54"/>
  <c r="B67" i="54"/>
  <c r="B63" i="54"/>
  <c r="C63" i="54"/>
  <c r="D63" i="54"/>
  <c r="E63" i="54"/>
  <c r="F63" i="54"/>
  <c r="B64" i="54"/>
  <c r="C64" i="54"/>
  <c r="D64" i="54"/>
  <c r="E64" i="54"/>
  <c r="F64" i="54"/>
  <c r="B65" i="54"/>
  <c r="C65" i="54"/>
  <c r="D65" i="54"/>
  <c r="E65" i="54"/>
  <c r="F65" i="54"/>
  <c r="C62" i="54"/>
  <c r="D62" i="54"/>
  <c r="E62" i="54"/>
  <c r="F62" i="54"/>
  <c r="B62" i="54"/>
  <c r="B58" i="54"/>
  <c r="C58" i="54"/>
  <c r="D58" i="54"/>
  <c r="E58" i="54"/>
  <c r="F58" i="54"/>
  <c r="B59" i="54"/>
  <c r="C59" i="54"/>
  <c r="D59" i="54"/>
  <c r="E59" i="54"/>
  <c r="F59" i="54"/>
  <c r="B60" i="54"/>
  <c r="C60" i="54"/>
  <c r="D60" i="54"/>
  <c r="E60" i="54"/>
  <c r="F60" i="54"/>
  <c r="C57" i="54"/>
  <c r="D57" i="54"/>
  <c r="E57" i="54"/>
  <c r="F57" i="54"/>
  <c r="B57" i="54"/>
  <c r="B53" i="54"/>
  <c r="C53" i="54"/>
  <c r="D53" i="54"/>
  <c r="E53" i="54"/>
  <c r="F53" i="54"/>
  <c r="B54" i="54"/>
  <c r="C54" i="54"/>
  <c r="D54" i="54"/>
  <c r="E54" i="54"/>
  <c r="F54" i="54"/>
  <c r="B55" i="54"/>
  <c r="C55" i="54"/>
  <c r="D55" i="54"/>
  <c r="E55" i="54"/>
  <c r="F55" i="54"/>
  <c r="C52" i="54"/>
  <c r="D52" i="54"/>
  <c r="E52" i="54"/>
  <c r="F52" i="54"/>
  <c r="B52" i="54"/>
  <c r="B48" i="54"/>
  <c r="C48" i="54"/>
  <c r="D48" i="54"/>
  <c r="E48" i="54"/>
  <c r="F48" i="54"/>
  <c r="B49" i="54"/>
  <c r="C49" i="54"/>
  <c r="D49" i="54"/>
  <c r="E49" i="54"/>
  <c r="F49" i="54"/>
  <c r="B50" i="54"/>
  <c r="C50" i="54"/>
  <c r="D50" i="54"/>
  <c r="E50" i="54"/>
  <c r="F50" i="54"/>
  <c r="C47" i="54"/>
  <c r="D47" i="54"/>
  <c r="E47" i="54"/>
  <c r="F47" i="54"/>
  <c r="B47" i="54"/>
  <c r="B43" i="54"/>
  <c r="C43" i="54"/>
  <c r="D43" i="54"/>
  <c r="E43" i="54"/>
  <c r="F43" i="54"/>
  <c r="B44" i="54"/>
  <c r="C44" i="54"/>
  <c r="D44" i="54"/>
  <c r="E44" i="54"/>
  <c r="F44" i="54"/>
  <c r="B45" i="54"/>
  <c r="C45" i="54"/>
  <c r="D45" i="54"/>
  <c r="E45" i="54"/>
  <c r="F45" i="54"/>
  <c r="C42" i="54"/>
  <c r="D42" i="54"/>
  <c r="E42" i="54"/>
  <c r="F42" i="54"/>
  <c r="B42" i="54"/>
  <c r="B38" i="54"/>
  <c r="C38" i="54"/>
  <c r="D38" i="54"/>
  <c r="E38" i="54"/>
  <c r="F38" i="54"/>
  <c r="B39" i="54"/>
  <c r="C39" i="54"/>
  <c r="D39" i="54"/>
  <c r="E39" i="54"/>
  <c r="F39" i="54"/>
  <c r="B40" i="54"/>
  <c r="C40" i="54"/>
  <c r="D40" i="54"/>
  <c r="E40" i="54"/>
  <c r="F40" i="54"/>
  <c r="C37" i="54"/>
  <c r="D37" i="54"/>
  <c r="E37" i="54"/>
  <c r="B37" i="54"/>
  <c r="B33" i="54"/>
  <c r="C33" i="54"/>
  <c r="D33" i="54"/>
  <c r="E33" i="54"/>
  <c r="F33" i="54"/>
  <c r="B34" i="54"/>
  <c r="C34" i="54"/>
  <c r="D34" i="54"/>
  <c r="E34" i="54"/>
  <c r="F34" i="54"/>
  <c r="B35" i="54"/>
  <c r="C35" i="54"/>
  <c r="D35" i="54"/>
  <c r="E35" i="54"/>
  <c r="F35" i="54"/>
  <c r="C32" i="54"/>
  <c r="D32" i="54"/>
  <c r="E32" i="54"/>
  <c r="F32" i="54"/>
  <c r="B32" i="54"/>
  <c r="B28" i="54"/>
  <c r="C28" i="54"/>
  <c r="D28" i="54"/>
  <c r="E28" i="54"/>
  <c r="F28" i="54"/>
  <c r="B29" i="54"/>
  <c r="C29" i="54"/>
  <c r="D29" i="54"/>
  <c r="E29" i="54"/>
  <c r="F29" i="54"/>
  <c r="B30" i="54"/>
  <c r="C30" i="54"/>
  <c r="D30" i="54"/>
  <c r="E30" i="54"/>
  <c r="F30" i="54"/>
  <c r="C27" i="54"/>
  <c r="D27" i="54"/>
  <c r="E27" i="54"/>
  <c r="F27" i="54"/>
  <c r="B27" i="54"/>
  <c r="B23" i="54"/>
  <c r="C23" i="54"/>
  <c r="D23" i="54"/>
  <c r="E23" i="54"/>
  <c r="F23" i="54"/>
  <c r="B24" i="54"/>
  <c r="C24" i="54"/>
  <c r="D24" i="54"/>
  <c r="E24" i="54"/>
  <c r="F24" i="54"/>
  <c r="B25" i="54"/>
  <c r="C25" i="54"/>
  <c r="D25" i="54"/>
  <c r="E25" i="54"/>
  <c r="F25" i="54"/>
  <c r="C22" i="54"/>
  <c r="D22" i="54"/>
  <c r="E22" i="54"/>
  <c r="F22" i="54"/>
  <c r="B22" i="54"/>
  <c r="B18" i="54"/>
  <c r="C18" i="54"/>
  <c r="D18" i="54"/>
  <c r="E18" i="54"/>
  <c r="F18" i="54"/>
  <c r="B19" i="54"/>
  <c r="C19" i="54"/>
  <c r="D19" i="54"/>
  <c r="E19" i="54"/>
  <c r="F19" i="54"/>
  <c r="B20" i="54"/>
  <c r="C20" i="54"/>
  <c r="D20" i="54"/>
  <c r="E20" i="54"/>
  <c r="F20" i="54"/>
  <c r="C17" i="54"/>
  <c r="D17" i="54"/>
  <c r="E17" i="54"/>
  <c r="F17" i="54"/>
  <c r="B17" i="54"/>
  <c r="A101" i="54"/>
  <c r="A96" i="54"/>
  <c r="A91" i="54"/>
  <c r="A86" i="54"/>
  <c r="A81" i="54"/>
  <c r="A76" i="54"/>
  <c r="A71" i="54"/>
  <c r="A66" i="54"/>
  <c r="A61" i="54"/>
  <c r="A56" i="54"/>
  <c r="A51" i="54"/>
  <c r="A46" i="54"/>
  <c r="A41" i="54"/>
  <c r="A36" i="54"/>
  <c r="A31" i="54"/>
  <c r="A26" i="54"/>
  <c r="A21" i="54"/>
  <c r="B13" i="54"/>
  <c r="C13" i="54"/>
  <c r="D13" i="54"/>
  <c r="E13" i="54"/>
  <c r="F13" i="54"/>
  <c r="B14" i="54"/>
  <c r="C14" i="54"/>
  <c r="D14" i="54"/>
  <c r="E14" i="54"/>
  <c r="F14" i="54"/>
  <c r="B15" i="54"/>
  <c r="C15" i="54"/>
  <c r="D15" i="54"/>
  <c r="E15" i="54"/>
  <c r="F15" i="54"/>
  <c r="C12" i="54"/>
  <c r="D12" i="54"/>
  <c r="E12" i="54"/>
  <c r="F12" i="54"/>
  <c r="B12" i="54"/>
  <c r="C10" i="54"/>
  <c r="D10" i="54"/>
  <c r="E10" i="54"/>
  <c r="F10" i="54"/>
  <c r="B10" i="54"/>
  <c r="B9" i="54"/>
  <c r="C9" i="54"/>
  <c r="D9" i="54"/>
  <c r="E9" i="54"/>
  <c r="F9" i="54"/>
  <c r="C8" i="54"/>
  <c r="D8" i="54"/>
  <c r="E8" i="54"/>
  <c r="F8" i="54"/>
  <c r="B8" i="54"/>
  <c r="C7" i="54"/>
  <c r="D7" i="54"/>
  <c r="E7" i="54"/>
  <c r="F7" i="54"/>
  <c r="B7" i="54"/>
  <c r="A16" i="54"/>
  <c r="A11" i="54"/>
  <c r="A6" i="54"/>
  <c r="F41" i="56"/>
  <c r="G35" i="56"/>
  <c r="G9" i="56"/>
  <c r="G36" i="56"/>
  <c r="G256" i="56"/>
  <c r="G257" i="56"/>
  <c r="G262" i="56" s="1"/>
  <c r="G263" i="56" s="1"/>
  <c r="G244" i="56"/>
  <c r="G249" i="56" s="1"/>
  <c r="G250" i="56" s="1"/>
  <c r="G231" i="56"/>
  <c r="G236" i="56" s="1"/>
  <c r="G237" i="56" s="1"/>
  <c r="G218" i="56"/>
  <c r="G205" i="56"/>
  <c r="G192" i="56"/>
  <c r="G197" i="56" s="1"/>
  <c r="G179" i="56"/>
  <c r="G184" i="56" s="1"/>
  <c r="G185" i="56" s="1"/>
  <c r="G166" i="56"/>
  <c r="G152" i="56"/>
  <c r="G153" i="56"/>
  <c r="G158" i="56" s="1"/>
  <c r="G159" i="56" s="1"/>
  <c r="G140" i="56"/>
  <c r="G145" i="56"/>
  <c r="G146" i="56" s="1"/>
  <c r="G127" i="56"/>
  <c r="G132" i="56"/>
  <c r="G133" i="56" s="1"/>
  <c r="G114" i="56"/>
  <c r="G119" i="56" s="1"/>
  <c r="G120" i="56" s="1"/>
  <c r="G101" i="56"/>
  <c r="G106" i="56"/>
  <c r="G107" i="56" s="1"/>
  <c r="G88" i="56"/>
  <c r="G93" i="56" s="1"/>
  <c r="G94" i="56" s="1"/>
  <c r="G75" i="56"/>
  <c r="G80" i="56" s="1"/>
  <c r="G81" i="56" s="1"/>
  <c r="G62" i="56"/>
  <c r="G67" i="56" s="1"/>
  <c r="G68" i="56" s="1"/>
  <c r="G49" i="56"/>
  <c r="G41" i="56"/>
  <c r="G42" i="56" s="1"/>
  <c r="G23" i="56"/>
  <c r="G10" i="56"/>
  <c r="F257" i="56"/>
  <c r="F262" i="56" s="1"/>
  <c r="F263" i="56" s="1"/>
  <c r="F256" i="56"/>
  <c r="F244" i="56"/>
  <c r="F249" i="56" s="1"/>
  <c r="F250" i="56" s="1"/>
  <c r="F231" i="56"/>
  <c r="F236" i="56" s="1"/>
  <c r="F237" i="56" s="1"/>
  <c r="F218" i="56"/>
  <c r="F205" i="56"/>
  <c r="F192" i="56"/>
  <c r="F197" i="56" s="1"/>
  <c r="F179" i="56"/>
  <c r="F184" i="56" s="1"/>
  <c r="F185" i="56" s="1"/>
  <c r="F166" i="56"/>
  <c r="F158" i="56"/>
  <c r="F159" i="56" s="1"/>
  <c r="F153" i="56"/>
  <c r="F152" i="56"/>
  <c r="F140" i="56"/>
  <c r="F145" i="56" s="1"/>
  <c r="F146" i="56" s="1"/>
  <c r="F127" i="56"/>
  <c r="F132" i="56" s="1"/>
  <c r="F133" i="56" s="1"/>
  <c r="F114" i="56"/>
  <c r="F119" i="56" s="1"/>
  <c r="F120" i="56" s="1"/>
  <c r="F101" i="56"/>
  <c r="F106" i="56" s="1"/>
  <c r="F107" i="56" s="1"/>
  <c r="F88" i="56"/>
  <c r="F93" i="56" s="1"/>
  <c r="F94" i="56" s="1"/>
  <c r="F75" i="56"/>
  <c r="F80" i="56" s="1"/>
  <c r="F81" i="56" s="1"/>
  <c r="F67" i="56"/>
  <c r="F68" i="56" s="1"/>
  <c r="F62" i="56"/>
  <c r="F49" i="56"/>
  <c r="F36" i="56"/>
  <c r="F42" i="56" s="1"/>
  <c r="F23" i="56"/>
  <c r="F10" i="56"/>
  <c r="F97" i="54" l="1"/>
  <c r="F37" i="54"/>
  <c r="C5" i="54"/>
  <c r="B5" i="54" s="1"/>
  <c r="D5" i="54"/>
  <c r="E5" i="54"/>
</calcChain>
</file>

<file path=xl/comments1.xml><?xml version="1.0" encoding="utf-8"?>
<comments xmlns="http://schemas.openxmlformats.org/spreadsheetml/2006/main">
  <authors>
    <author>Bifova</author>
  </authors>
  <commentList>
    <comment ref="F10" authorId="0">
      <text>
        <r>
          <rPr>
            <b/>
            <sz val="9"/>
            <color indexed="81"/>
            <rFont val="Tahoma"/>
            <family val="2"/>
            <charset val="204"/>
          </rPr>
          <t>Bifova:</t>
        </r>
        <r>
          <rPr>
            <sz val="9"/>
            <color indexed="81"/>
            <rFont val="Tahoma"/>
            <family val="2"/>
            <charset val="204"/>
          </rPr>
          <t xml:space="preserve">
утечки в тепловых сетяхАО "ИвГТЭ"</t>
        </r>
      </text>
    </commen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Bifova:</t>
        </r>
        <r>
          <rPr>
            <sz val="9"/>
            <color indexed="81"/>
            <rFont val="Tahoma"/>
            <family val="2"/>
            <charset val="204"/>
          </rPr>
          <t xml:space="preserve">
Объем полезного отпуска потребителям</t>
        </r>
      </text>
    </comment>
  </commentList>
</comments>
</file>

<file path=xl/sharedStrings.xml><?xml version="1.0" encoding="utf-8"?>
<sst xmlns="http://schemas.openxmlformats.org/spreadsheetml/2006/main" count="608" uniqueCount="52">
  <si>
    <t>Наименование показателя</t>
  </si>
  <si>
    <t>Ед. изм.</t>
  </si>
  <si>
    <t>%</t>
  </si>
  <si>
    <t>лет</t>
  </si>
  <si>
    <t>Наименование ЕТО: _________________________</t>
  </si>
  <si>
    <t>Всего подпитка тепловой сети, в том числе:</t>
  </si>
  <si>
    <t>нормативные утечки теплоносителя в сетях</t>
  </si>
  <si>
    <t>сверхнормативный расход воды</t>
  </si>
  <si>
    <t>Расход воды на ГВС</t>
  </si>
  <si>
    <t>тыс. м3</t>
  </si>
  <si>
    <t>Таблица П16.1. Годовой расход теплоносителя</t>
  </si>
  <si>
    <t>Параметр</t>
  </si>
  <si>
    <t>Производительность ВПУ</t>
  </si>
  <si>
    <t>т/ч</t>
  </si>
  <si>
    <t>Срок службы</t>
  </si>
  <si>
    <t>ед.</t>
  </si>
  <si>
    <t>Расчетный часовой расход для подпитки системы теплоснабжения</t>
  </si>
  <si>
    <t>нормативные утечки теплоносителя</t>
  </si>
  <si>
    <t>сверхнормативные утечки теплоносителя</t>
  </si>
  <si>
    <t>Отпуск теплоносителя из тепловых сетей на цели ГВС</t>
  </si>
  <si>
    <t>Объем аварийной подпитки (химически не обработанной и не деаэрированной водой)</t>
  </si>
  <si>
    <t>Доля резерва</t>
  </si>
  <si>
    <t>Общая емкость баков-аккумуляторов</t>
  </si>
  <si>
    <r>
      <t>Котельная №2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</si>
  <si>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Количество баков-аккумуляторов</t>
  </si>
  <si>
    <t>м³</t>
  </si>
  <si>
    <t>←указана расчетная нормативная подпитка контура отопления (т/трассы+ВСО потребителей)</t>
  </si>
  <si>
    <t>Всего подпитка тепловой сети, в том числе</t>
  </si>
  <si>
    <t>Резерв (+) / дефицит (-) ВПУ</t>
  </si>
  <si>
    <r>
      <t>Котельная №3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</si>
  <si>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←указана расчетная нормативная подпитка контура отопления (т/трассы+ВСО потребителей), подпитка с котельной №17</t>
  </si>
  <si>
    <r>
      <t>Котельная №10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</si>
  <si>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№17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</si>
  <si>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№18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</si>
  <si>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Примечание: указан объем утечек у потребителей</t>
  </si>
  <si>
    <r>
      <t>Котельная №19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</si>
  <si>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№23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</si>
  <si>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№24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</si>
  <si>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№25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</si>
  <si>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№30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</si>
  <si>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№31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</si>
  <si>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</si>
  <si>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№35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</si>
  <si>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№37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</si>
  <si>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№39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</si>
  <si>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№41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</si>
  <si>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№43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</si>
  <si>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№44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</si>
  <si>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№45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</si>
  <si>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r>
      <t>Котельная №46</t>
    </r>
    <r>
      <rPr>
        <b/>
        <sz val="12"/>
        <color rgb="FF000000"/>
        <rFont val="Arial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АО «ИвГТЭ»</t>
    </r>
  </si>
  <si>
    <t>Производительность ВПУ за 2018-2022 г.г.</t>
  </si>
  <si>
    <t>АО "ИвГТЭ"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</si>
</sst>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0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1"/>
      <color theme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0" tint="-0.34998626667073579"/>
      <name val="Times New Roman"/>
      <family val="1"/>
      <charset val="204"/>
    </font>
    <font>
      <sz val="11"/>
      <color theme="1"/>
      <name val="Arial Cyr"/>
      <charset val="204"/>
    </font>
    <font>
      <b/>
      <sz val="9"/>
      <color theme="0" tint="-0.3499862666707357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7" fillId="0" borderId="0" applyNumberFormat="0" applyFill="0" applyBorder="0" applyAlignment="0" applyProtection="0"/>
    <xf numFmtId="0" fontId="19" fillId="0" borderId="0"/>
    <xf numFmtId="0" fontId="2" fillId="0" borderId="0"/>
    <xf numFmtId="0" fontId="2" fillId="0" borderId="0"/>
    <xf numFmtId="0" fontId="2" fillId="0" borderId="0"/>
  </cellStyleXfs>
  <cellXfs count="28">
    <xf numFmtId="0" fontId="0" fillId="0" borderId="0" xfId="0"/>
    <xf numFmtId="0" fontId="0" fillId="0" borderId="1" xfId="0" applyBorder="1" applyAlignment="1">
      <alignment horizontal="left" vertical="center" wrapText="1" indent="2"/>
    </xf>
    <xf numFmtId="0" fontId="1" fillId="0" borderId="0" xfId="0" applyFont="1"/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5" fillId="0" borderId="0" xfId="1" applyFont="1"/>
    <xf numFmtId="0" fontId="4" fillId="0" borderId="0" xfId="1"/>
    <xf numFmtId="0" fontId="6" fillId="0" borderId="0" xfId="1" applyFont="1" applyAlignment="1">
      <alignment horizontal="right" vertical="center"/>
    </xf>
    <xf numFmtId="0" fontId="8" fillId="0" borderId="0" xfId="2" applyFont="1" applyAlignment="1">
      <alignment horizontal="left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3" fillId="0" borderId="1" xfId="1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4" fillId="0" borderId="1" xfId="1" applyBorder="1"/>
    <xf numFmtId="0" fontId="4" fillId="3" borderId="1" xfId="1" applyFill="1" applyBorder="1"/>
    <xf numFmtId="0" fontId="15" fillId="0" borderId="0" xfId="1" applyFont="1"/>
    <xf numFmtId="10" fontId="16" fillId="0" borderId="1" xfId="1" applyNumberFormat="1" applyFont="1" applyBorder="1" applyAlignment="1">
      <alignment horizontal="center" vertical="center" wrapText="1"/>
    </xf>
    <xf numFmtId="0" fontId="4" fillId="0" borderId="1" xfId="1" applyBorder="1" applyAlignment="1">
      <alignment horizontal="right"/>
    </xf>
    <xf numFmtId="0" fontId="4" fillId="0" borderId="1" xfId="1" applyFill="1" applyBorder="1"/>
    <xf numFmtId="0" fontId="3" fillId="0" borderId="0" xfId="1" applyFont="1"/>
    <xf numFmtId="164" fontId="0" fillId="0" borderId="1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</cellXfs>
  <cellStyles count="7">
    <cellStyle name="Гиперссылка" xfId="2" builtinId="8"/>
    <cellStyle name="Обычный" xfId="0" builtinId="0"/>
    <cellStyle name="Обычный 11" xfId="3"/>
    <cellStyle name="Обычный 2" xfId="1"/>
    <cellStyle name="Обычный 2 2" xfId="4"/>
    <cellStyle name="Обычный 2 3" xfId="5"/>
    <cellStyle name="Обычный 2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>
      <selection activeCell="B7" sqref="B7"/>
    </sheetView>
  </sheetViews>
  <sheetFormatPr defaultRowHeight="15" x14ac:dyDescent="0.25"/>
  <cols>
    <col min="1" max="1" width="33.85546875" customWidth="1"/>
  </cols>
  <sheetData>
    <row r="1" spans="1:6" x14ac:dyDescent="0.25">
      <c r="A1" s="2" t="s">
        <v>10</v>
      </c>
    </row>
    <row r="3" spans="1:6" x14ac:dyDescent="0.25">
      <c r="A3" t="s">
        <v>4</v>
      </c>
    </row>
    <row r="4" spans="1:6" x14ac:dyDescent="0.25">
      <c r="F4" s="5" t="s">
        <v>9</v>
      </c>
    </row>
    <row r="5" spans="1:6" x14ac:dyDescent="0.25">
      <c r="A5" s="4" t="s">
        <v>0</v>
      </c>
      <c r="B5" s="4">
        <f t="shared" ref="B5:D5" si="0">C5-1</f>
        <v>2018</v>
      </c>
      <c r="C5" s="4">
        <f t="shared" si="0"/>
        <v>2019</v>
      </c>
      <c r="D5" s="4">
        <f t="shared" si="0"/>
        <v>2020</v>
      </c>
      <c r="E5" s="4">
        <f>F5-1</f>
        <v>2021</v>
      </c>
      <c r="F5" s="4">
        <v>2022</v>
      </c>
    </row>
    <row r="6" spans="1:6" x14ac:dyDescent="0.25">
      <c r="A6" s="23" t="str">
        <f>'П16.2 Баланс ВПУ2 '!A4:G4</f>
        <v>Котельная №2 АО «ИвГТЭ»</v>
      </c>
      <c r="B6" s="24"/>
      <c r="C6" s="24"/>
      <c r="D6" s="24"/>
      <c r="E6" s="24"/>
      <c r="F6" s="25"/>
    </row>
    <row r="7" spans="1:6" ht="30" x14ac:dyDescent="0.25">
      <c r="A7" s="3" t="s">
        <v>5</v>
      </c>
      <c r="B7" s="22">
        <f>'П16.2 Баланс ВПУ2 '!C10</f>
        <v>2E-3</v>
      </c>
      <c r="C7" s="22">
        <f>'П16.2 Баланс ВПУ2 '!D10</f>
        <v>2E-3</v>
      </c>
      <c r="D7" s="22">
        <f>'П16.2 Баланс ВПУ2 '!E10</f>
        <v>3.0000000000000001E-3</v>
      </c>
      <c r="E7" s="22">
        <f>'П16.2 Баланс ВПУ2 '!F10</f>
        <v>0</v>
      </c>
      <c r="F7" s="22">
        <f>'П16.2 Баланс ВПУ2 '!G10</f>
        <v>0</v>
      </c>
    </row>
    <row r="8" spans="1:6" ht="30" x14ac:dyDescent="0.25">
      <c r="A8" s="1" t="s">
        <v>6</v>
      </c>
      <c r="B8" s="22">
        <f>'П16.2 Баланс ВПУ2 '!C11</f>
        <v>2E-3</v>
      </c>
      <c r="C8" s="22">
        <f>'П16.2 Баланс ВПУ2 '!D11</f>
        <v>2E-3</v>
      </c>
      <c r="D8" s="22">
        <f>'П16.2 Баланс ВПУ2 '!E11</f>
        <v>2E-3</v>
      </c>
      <c r="E8" s="22">
        <f>'П16.2 Баланс ВПУ2 '!F11</f>
        <v>0</v>
      </c>
      <c r="F8" s="22">
        <f>'П16.2 Баланс ВПУ2 '!G11</f>
        <v>0</v>
      </c>
    </row>
    <row r="9" spans="1:6" x14ac:dyDescent="0.25">
      <c r="A9" s="1" t="s">
        <v>7</v>
      </c>
      <c r="B9" s="22">
        <f>'П16.2 Баланс ВПУ2 '!C12</f>
        <v>0</v>
      </c>
      <c r="C9" s="22">
        <f>'П16.2 Баланс ВПУ2 '!D12</f>
        <v>0</v>
      </c>
      <c r="D9" s="22">
        <f>'П16.2 Баланс ВПУ2 '!E12</f>
        <v>0</v>
      </c>
      <c r="E9" s="22">
        <f>'П16.2 Баланс ВПУ2 '!F12</f>
        <v>0</v>
      </c>
      <c r="F9" s="22">
        <f>'П16.2 Баланс ВПУ2 '!G12</f>
        <v>0</v>
      </c>
    </row>
    <row r="10" spans="1:6" x14ac:dyDescent="0.25">
      <c r="A10" s="3" t="s">
        <v>8</v>
      </c>
      <c r="B10" s="22">
        <f>'П16.2 Баланс ВПУ2 '!C13</f>
        <v>0.125</v>
      </c>
      <c r="C10" s="22">
        <f>'П16.2 Баланс ВПУ2 '!D13</f>
        <v>0.10299999999999999</v>
      </c>
      <c r="D10" s="22">
        <f>'П16.2 Баланс ВПУ2 '!E13</f>
        <v>4.2000000000000003E-2</v>
      </c>
      <c r="E10" s="22">
        <f>'П16.2 Баланс ВПУ2 '!F13</f>
        <v>0</v>
      </c>
      <c r="F10" s="22">
        <f>'П16.2 Баланс ВПУ2 '!G13</f>
        <v>0</v>
      </c>
    </row>
    <row r="11" spans="1:6" x14ac:dyDescent="0.25">
      <c r="A11" s="23" t="str">
        <f>'П16.2 Баланс ВПУ2 '!A17:G17</f>
        <v>Котельная №3 АО «ИвГТЭ»</v>
      </c>
      <c r="B11" s="24"/>
      <c r="C11" s="24"/>
      <c r="D11" s="24"/>
      <c r="E11" s="24"/>
      <c r="F11" s="25"/>
    </row>
    <row r="12" spans="1:6" ht="30" x14ac:dyDescent="0.25">
      <c r="A12" s="3" t="s">
        <v>5</v>
      </c>
      <c r="B12" s="22">
        <f>'П16.2 Баланс ВПУ2 '!C23</f>
        <v>2E-3</v>
      </c>
      <c r="C12" s="22">
        <f>'П16.2 Баланс ВПУ2 '!D23</f>
        <v>3.0000000000000001E-3</v>
      </c>
      <c r="D12" s="22">
        <f>'П16.2 Баланс ВПУ2 '!E23</f>
        <v>3.0000000000000001E-3</v>
      </c>
      <c r="E12" s="22">
        <f>'П16.2 Баланс ВПУ2 '!F23</f>
        <v>4.0000000000000001E-3</v>
      </c>
      <c r="F12" s="22">
        <f>'П16.2 Баланс ВПУ2 '!G23</f>
        <v>3.0000000000000001E-3</v>
      </c>
    </row>
    <row r="13" spans="1:6" ht="30" x14ac:dyDescent="0.25">
      <c r="A13" s="1" t="s">
        <v>6</v>
      </c>
      <c r="B13" s="22">
        <f>'П16.2 Баланс ВПУ2 '!C24</f>
        <v>2E-3</v>
      </c>
      <c r="C13" s="22">
        <f>'П16.2 Баланс ВПУ2 '!D24</f>
        <v>3.0000000000000001E-3</v>
      </c>
      <c r="D13" s="22">
        <f>'П16.2 Баланс ВПУ2 '!E24</f>
        <v>3.0000000000000001E-3</v>
      </c>
      <c r="E13" s="22">
        <f>'П16.2 Баланс ВПУ2 '!F24</f>
        <v>4.0000000000000001E-3</v>
      </c>
      <c r="F13" s="22">
        <f>'П16.2 Баланс ВПУ2 '!G24</f>
        <v>3.0000000000000001E-3</v>
      </c>
    </row>
    <row r="14" spans="1:6" x14ac:dyDescent="0.25">
      <c r="A14" s="1" t="s">
        <v>7</v>
      </c>
      <c r="B14" s="22">
        <f>'П16.2 Баланс ВПУ2 '!C25</f>
        <v>0</v>
      </c>
      <c r="C14" s="22">
        <f>'П16.2 Баланс ВПУ2 '!D25</f>
        <v>0</v>
      </c>
      <c r="D14" s="22">
        <f>'П16.2 Баланс ВПУ2 '!E25</f>
        <v>0</v>
      </c>
      <c r="E14" s="22">
        <f>'П16.2 Баланс ВПУ2 '!F25</f>
        <v>0</v>
      </c>
      <c r="F14" s="22">
        <f>'П16.2 Баланс ВПУ2 '!G25</f>
        <v>0</v>
      </c>
    </row>
    <row r="15" spans="1:6" x14ac:dyDescent="0.25">
      <c r="A15" s="3" t="s">
        <v>8</v>
      </c>
      <c r="B15" s="22">
        <f>'П16.2 Баланс ВПУ2 '!C26</f>
        <v>0.17100000000000001</v>
      </c>
      <c r="C15" s="22">
        <f>'П16.2 Баланс ВПУ2 '!D26</f>
        <v>0.126</v>
      </c>
      <c r="D15" s="22">
        <f>'П16.2 Баланс ВПУ2 '!E26</f>
        <v>0.159</v>
      </c>
      <c r="E15" s="22">
        <f>'П16.2 Баланс ВПУ2 '!F26</f>
        <v>0.13400000000000001</v>
      </c>
      <c r="F15" s="22">
        <f>'П16.2 Баланс ВПУ2 '!G26</f>
        <v>0.13200000000000001</v>
      </c>
    </row>
    <row r="16" spans="1:6" x14ac:dyDescent="0.25">
      <c r="A16" s="23" t="str">
        <f>'П16.2 Баланс ВПУ2 '!A30:G30</f>
        <v>Котельная №10 АО «ИвГТЭ»</v>
      </c>
      <c r="B16" s="24"/>
      <c r="C16" s="24"/>
      <c r="D16" s="24"/>
      <c r="E16" s="24"/>
      <c r="F16" s="25"/>
    </row>
    <row r="17" spans="1:6" ht="30" x14ac:dyDescent="0.25">
      <c r="A17" s="3" t="s">
        <v>5</v>
      </c>
      <c r="B17" s="22">
        <f>'П16.2 Баланс ВПУ2 '!C36</f>
        <v>2E-3</v>
      </c>
      <c r="C17" s="22">
        <f>'П16.2 Баланс ВПУ2 '!D36</f>
        <v>4.0000000000000001E-3</v>
      </c>
      <c r="D17" s="22">
        <f>'П16.2 Баланс ВПУ2 '!E36</f>
        <v>2E-3</v>
      </c>
      <c r="E17" s="22">
        <f>'П16.2 Баланс ВПУ2 '!F36</f>
        <v>1E-3</v>
      </c>
      <c r="F17" s="22">
        <f>'П16.2 Баланс ВПУ2 '!G36</f>
        <v>1E-3</v>
      </c>
    </row>
    <row r="18" spans="1:6" ht="30" x14ac:dyDescent="0.25">
      <c r="A18" s="1" t="s">
        <v>6</v>
      </c>
      <c r="B18" s="22">
        <f>'П16.2 Баланс ВПУ2 '!C37</f>
        <v>2E-3</v>
      </c>
      <c r="C18" s="22">
        <f>'П16.2 Баланс ВПУ2 '!D37</f>
        <v>3.0000000000000001E-3</v>
      </c>
      <c r="D18" s="22">
        <f>'П16.2 Баланс ВПУ2 '!E37</f>
        <v>1E-3</v>
      </c>
      <c r="E18" s="22">
        <f>'П16.2 Баланс ВПУ2 '!F37</f>
        <v>1E-3</v>
      </c>
      <c r="F18" s="22">
        <f>'П16.2 Баланс ВПУ2 '!G37</f>
        <v>1E-3</v>
      </c>
    </row>
    <row r="19" spans="1:6" x14ac:dyDescent="0.25">
      <c r="A19" s="1" t="s">
        <v>7</v>
      </c>
      <c r="B19" s="22">
        <f>'П16.2 Баланс ВПУ2 '!C38</f>
        <v>0</v>
      </c>
      <c r="C19" s="22">
        <f>'П16.2 Баланс ВПУ2 '!D38</f>
        <v>1E-3</v>
      </c>
      <c r="D19" s="22">
        <f>'П16.2 Баланс ВПУ2 '!E38</f>
        <v>1E-3</v>
      </c>
      <c r="E19" s="22">
        <f>'П16.2 Баланс ВПУ2 '!F38</f>
        <v>0</v>
      </c>
      <c r="F19" s="22">
        <f>'П16.2 Баланс ВПУ2 '!G38</f>
        <v>0</v>
      </c>
    </row>
    <row r="20" spans="1:6" x14ac:dyDescent="0.25">
      <c r="A20" s="3" t="s">
        <v>8</v>
      </c>
      <c r="B20" s="22">
        <f>'П16.2 Баланс ВПУ2 '!C39</f>
        <v>9.5000000000000001E-2</v>
      </c>
      <c r="C20" s="22">
        <f>'П16.2 Баланс ВПУ2 '!D39</f>
        <v>0.1</v>
      </c>
      <c r="D20" s="22">
        <f>'П16.2 Баланс ВПУ2 '!E39</f>
        <v>0.10100000000000001</v>
      </c>
      <c r="E20" s="22">
        <f>'П16.2 Баланс ВПУ2 '!F39</f>
        <v>0.11700000000000001</v>
      </c>
      <c r="F20" s="22">
        <f>'П16.2 Баланс ВПУ2 '!G39</f>
        <v>9.0999999999999998E-2</v>
      </c>
    </row>
    <row r="21" spans="1:6" x14ac:dyDescent="0.25">
      <c r="A21" s="23" t="str">
        <f>'П16.2 Баланс ВПУ2 '!A43:G43</f>
        <v>Котельная №17 АО «ИвГТЭ»</v>
      </c>
      <c r="B21" s="24"/>
      <c r="C21" s="24"/>
      <c r="D21" s="24"/>
      <c r="E21" s="24"/>
      <c r="F21" s="25"/>
    </row>
    <row r="22" spans="1:6" ht="30" x14ac:dyDescent="0.25">
      <c r="A22" s="3" t="s">
        <v>5</v>
      </c>
      <c r="B22" s="22">
        <f>'П16.2 Баланс ВПУ2 '!C49</f>
        <v>5.8000000000000003E-2</v>
      </c>
      <c r="C22" s="22">
        <f>'П16.2 Баланс ВПУ2 '!D49</f>
        <v>3.4000000000000002E-2</v>
      </c>
      <c r="D22" s="22">
        <f>'П16.2 Баланс ВПУ2 '!E49</f>
        <v>5.7000000000000002E-2</v>
      </c>
      <c r="E22" s="22">
        <f>'П16.2 Баланс ВПУ2 '!F49</f>
        <v>0.17599999999999999</v>
      </c>
      <c r="F22" s="22">
        <f>'П16.2 Баланс ВПУ2 '!G49</f>
        <v>4.7E-2</v>
      </c>
    </row>
    <row r="23" spans="1:6" ht="30" x14ac:dyDescent="0.25">
      <c r="A23" s="1" t="s">
        <v>6</v>
      </c>
      <c r="B23" s="22">
        <f>'П16.2 Баланс ВПУ2 '!C50</f>
        <v>4.7E-2</v>
      </c>
      <c r="C23" s="22">
        <f>'П16.2 Баланс ВПУ2 '!D50</f>
        <v>3.4000000000000002E-2</v>
      </c>
      <c r="D23" s="22">
        <f>'П16.2 Баланс ВПУ2 '!E50</f>
        <v>5.1999999999999998E-2</v>
      </c>
      <c r="E23" s="22">
        <f>'П16.2 Баланс ВПУ2 '!F50</f>
        <v>4.7E-2</v>
      </c>
      <c r="F23" s="22">
        <f>'П16.2 Баланс ВПУ2 '!G50</f>
        <v>4.7E-2</v>
      </c>
    </row>
    <row r="24" spans="1:6" x14ac:dyDescent="0.25">
      <c r="A24" s="1" t="s">
        <v>7</v>
      </c>
      <c r="B24" s="22">
        <f>'П16.2 Баланс ВПУ2 '!C51</f>
        <v>1.0999999999999999E-2</v>
      </c>
      <c r="C24" s="22">
        <f>'П16.2 Баланс ВПУ2 '!D51</f>
        <v>1E-3</v>
      </c>
      <c r="D24" s="22">
        <f>'П16.2 Баланс ВПУ2 '!E51</f>
        <v>5.0000000000000001E-3</v>
      </c>
      <c r="E24" s="22">
        <f>'П16.2 Баланс ВПУ2 '!F51</f>
        <v>0.129</v>
      </c>
      <c r="F24" s="22">
        <f>'П16.2 Баланс ВПУ2 '!G51</f>
        <v>0</v>
      </c>
    </row>
    <row r="25" spans="1:6" x14ac:dyDescent="0.25">
      <c r="A25" s="3" t="s">
        <v>8</v>
      </c>
      <c r="B25" s="22">
        <f>'П16.2 Баланс ВПУ2 '!C52</f>
        <v>0.34599999999999997</v>
      </c>
      <c r="C25" s="22">
        <f>'П16.2 Баланс ВПУ2 '!D52</f>
        <v>0.32</v>
      </c>
      <c r="D25" s="22">
        <f>'П16.2 Баланс ВПУ2 '!E52</f>
        <v>0.34</v>
      </c>
      <c r="E25" s="22">
        <f>'П16.2 Баланс ВПУ2 '!F52</f>
        <v>0.35599999999999998</v>
      </c>
      <c r="F25" s="22">
        <f>'П16.2 Баланс ВПУ2 '!G52</f>
        <v>0.36899999999999999</v>
      </c>
    </row>
    <row r="26" spans="1:6" x14ac:dyDescent="0.25">
      <c r="A26" s="23" t="str">
        <f>'П16.2 Баланс ВПУ2 '!A56:G56</f>
        <v>Котельная №18 АО «ИвГТЭ»</v>
      </c>
      <c r="B26" s="24"/>
      <c r="C26" s="24"/>
      <c r="D26" s="24"/>
      <c r="E26" s="24"/>
      <c r="F26" s="25"/>
    </row>
    <row r="27" spans="1:6" ht="30" x14ac:dyDescent="0.25">
      <c r="A27" s="3" t="s">
        <v>5</v>
      </c>
      <c r="B27" s="22">
        <f>'П16.2 Баланс ВПУ2 '!C62</f>
        <v>1E-3</v>
      </c>
      <c r="C27" s="22">
        <f>'П16.2 Баланс ВПУ2 '!D62</f>
        <v>1E-3</v>
      </c>
      <c r="D27" s="22">
        <f>'П16.2 Баланс ВПУ2 '!E62</f>
        <v>5.0000000000000001E-3</v>
      </c>
      <c r="E27" s="22">
        <f>'П16.2 Баланс ВПУ2 '!F62</f>
        <v>8.0000000000000002E-3</v>
      </c>
      <c r="F27" s="22">
        <f>'П16.2 Баланс ВПУ2 '!G62</f>
        <v>5.0000000000000001E-3</v>
      </c>
    </row>
    <row r="28" spans="1:6" ht="30" x14ac:dyDescent="0.25">
      <c r="A28" s="1" t="s">
        <v>6</v>
      </c>
      <c r="B28" s="22">
        <f>'П16.2 Баланс ВПУ2 '!C63</f>
        <v>1E-3</v>
      </c>
      <c r="C28" s="22">
        <f>'П16.2 Баланс ВПУ2 '!D63</f>
        <v>1E-3</v>
      </c>
      <c r="D28" s="22">
        <f>'П16.2 Баланс ВПУ2 '!E63</f>
        <v>5.0000000000000001E-3</v>
      </c>
      <c r="E28" s="22">
        <f>'П16.2 Баланс ВПУ2 '!F63</f>
        <v>8.0000000000000002E-3</v>
      </c>
      <c r="F28" s="22">
        <f>'П16.2 Баланс ВПУ2 '!G63</f>
        <v>5.0000000000000001E-3</v>
      </c>
    </row>
    <row r="29" spans="1:6" x14ac:dyDescent="0.25">
      <c r="A29" s="1" t="s">
        <v>7</v>
      </c>
      <c r="B29" s="22">
        <f>'П16.2 Баланс ВПУ2 '!C64</f>
        <v>0</v>
      </c>
      <c r="C29" s="22">
        <f>'П16.2 Баланс ВПУ2 '!D64</f>
        <v>0</v>
      </c>
      <c r="D29" s="22">
        <f>'П16.2 Баланс ВПУ2 '!E64</f>
        <v>0</v>
      </c>
      <c r="E29" s="22">
        <f>'П16.2 Баланс ВПУ2 '!F64</f>
        <v>0</v>
      </c>
      <c r="F29" s="22">
        <f>'П16.2 Баланс ВПУ2 '!G64</f>
        <v>0</v>
      </c>
    </row>
    <row r="30" spans="1:6" x14ac:dyDescent="0.25">
      <c r="A30" s="3" t="s">
        <v>8</v>
      </c>
      <c r="B30" s="22">
        <f>'П16.2 Баланс ВПУ2 '!C65</f>
        <v>1E-3</v>
      </c>
      <c r="C30" s="22">
        <f>'П16.2 Баланс ВПУ2 '!D65</f>
        <v>1E-3</v>
      </c>
      <c r="D30" s="22">
        <f>'П16.2 Баланс ВПУ2 '!E65</f>
        <v>0</v>
      </c>
      <c r="E30" s="22">
        <f>'П16.2 Баланс ВПУ2 '!F65</f>
        <v>0</v>
      </c>
      <c r="F30" s="22">
        <f>'П16.2 Баланс ВПУ2 '!G65</f>
        <v>0</v>
      </c>
    </row>
    <row r="31" spans="1:6" x14ac:dyDescent="0.25">
      <c r="A31" s="23" t="str">
        <f>'П16.2 Баланс ВПУ2 '!A69:G69</f>
        <v>Котельная №19 АО «ИвГТЭ»</v>
      </c>
      <c r="B31" s="24"/>
      <c r="C31" s="24"/>
      <c r="D31" s="24"/>
      <c r="E31" s="24"/>
      <c r="F31" s="25"/>
    </row>
    <row r="32" spans="1:6" ht="30" x14ac:dyDescent="0.25">
      <c r="A32" s="3" t="s">
        <v>5</v>
      </c>
      <c r="B32" s="22">
        <f>'П16.2 Баланс ВПУ2 '!C75</f>
        <v>0.04</v>
      </c>
      <c r="C32" s="22">
        <f>'П16.2 Баланс ВПУ2 '!D75</f>
        <v>3.9E-2</v>
      </c>
      <c r="D32" s="22">
        <f>'П16.2 Баланс ВПУ2 '!E75</f>
        <v>0.04</v>
      </c>
      <c r="E32" s="22">
        <f>'П16.2 Баланс ВПУ2 '!F75</f>
        <v>3.9E-2</v>
      </c>
      <c r="F32" s="22">
        <f>'П16.2 Баланс ВПУ2 '!G75</f>
        <v>0.04</v>
      </c>
    </row>
    <row r="33" spans="1:6" ht="30" x14ac:dyDescent="0.25">
      <c r="A33" s="1" t="s">
        <v>6</v>
      </c>
      <c r="B33" s="22">
        <f>'П16.2 Баланс ВПУ2 '!C76</f>
        <v>0.04</v>
      </c>
      <c r="C33" s="22">
        <f>'П16.2 Баланс ВПУ2 '!D76</f>
        <v>3.9E-2</v>
      </c>
      <c r="D33" s="22">
        <f>'П16.2 Баланс ВПУ2 '!E76</f>
        <v>3.5999999999999997E-2</v>
      </c>
      <c r="E33" s="22">
        <f>'П16.2 Баланс ВПУ2 '!F76</f>
        <v>3.9E-2</v>
      </c>
      <c r="F33" s="22">
        <f>'П16.2 Баланс ВПУ2 '!G76</f>
        <v>0.04</v>
      </c>
    </row>
    <row r="34" spans="1:6" x14ac:dyDescent="0.25">
      <c r="A34" s="1" t="s">
        <v>7</v>
      </c>
      <c r="B34" s="22">
        <f>'П16.2 Баланс ВПУ2 '!C77</f>
        <v>0</v>
      </c>
      <c r="C34" s="22">
        <f>'П16.2 Баланс ВПУ2 '!D77</f>
        <v>0</v>
      </c>
      <c r="D34" s="22">
        <f>'П16.2 Баланс ВПУ2 '!E77</f>
        <v>3.0000000000000001E-3</v>
      </c>
      <c r="E34" s="22">
        <f>'П16.2 Баланс ВПУ2 '!F77</f>
        <v>0</v>
      </c>
      <c r="F34" s="22">
        <f>'П16.2 Баланс ВПУ2 '!G77</f>
        <v>0</v>
      </c>
    </row>
    <row r="35" spans="1:6" x14ac:dyDescent="0.25">
      <c r="A35" s="3" t="s">
        <v>8</v>
      </c>
      <c r="B35" s="22">
        <f>'П16.2 Баланс ВПУ2 '!C78</f>
        <v>2.0139999999999998</v>
      </c>
      <c r="C35" s="22">
        <f>'П16.2 Баланс ВПУ2 '!D78</f>
        <v>2.1659999999999999</v>
      </c>
      <c r="D35" s="22">
        <f>'П16.2 Баланс ВПУ2 '!E78</f>
        <v>2.14</v>
      </c>
      <c r="E35" s="22">
        <f>'П16.2 Баланс ВПУ2 '!F78</f>
        <v>2.1779999999999999</v>
      </c>
      <c r="F35" s="22">
        <f>'П16.2 Баланс ВПУ2 '!G78</f>
        <v>1.925</v>
      </c>
    </row>
    <row r="36" spans="1:6" x14ac:dyDescent="0.25">
      <c r="A36" s="23" t="str">
        <f>'П16.2 Баланс ВПУ2 '!A82:G82</f>
        <v>Котельная №23 АО «ИвГТЭ»</v>
      </c>
      <c r="B36" s="24"/>
      <c r="C36" s="24"/>
      <c r="D36" s="24"/>
      <c r="E36" s="24"/>
      <c r="F36" s="25"/>
    </row>
    <row r="37" spans="1:6" ht="30" x14ac:dyDescent="0.25">
      <c r="A37" s="3" t="s">
        <v>5</v>
      </c>
      <c r="B37" s="22">
        <f>'П16.2 Баланс ВПУ2 '!C88</f>
        <v>0.98099999999999998</v>
      </c>
      <c r="C37" s="22">
        <f>'П16.2 Баланс ВПУ2 '!D88</f>
        <v>1.087</v>
      </c>
      <c r="D37" s="22">
        <f>'П16.2 Баланс ВПУ2 '!E88</f>
        <v>1.0549999999999999</v>
      </c>
      <c r="E37" s="22">
        <f>'П16.2 Баланс ВПУ2 '!F88</f>
        <v>1.9079999999999999</v>
      </c>
      <c r="F37" s="22">
        <f>'П16.2 Баланс ВПУ2 '!G88</f>
        <v>1.1930000000000001</v>
      </c>
    </row>
    <row r="38" spans="1:6" ht="30" x14ac:dyDescent="0.25">
      <c r="A38" s="1" t="s">
        <v>6</v>
      </c>
      <c r="B38" s="22">
        <f>'П16.2 Баланс ВПУ2 '!C89</f>
        <v>0.95099999999999996</v>
      </c>
      <c r="C38" s="22">
        <f>'П16.2 Баланс ВПУ2 '!D89</f>
        <v>0.92800000000000005</v>
      </c>
      <c r="D38" s="22">
        <f>'П16.2 Баланс ВПУ2 '!E89</f>
        <v>0.88800000000000001</v>
      </c>
      <c r="E38" s="22">
        <f>'П16.2 Баланс ВПУ2 '!F89</f>
        <v>0.94799999999999995</v>
      </c>
      <c r="F38" s="22">
        <f>'П16.2 Баланс ВПУ2 '!G89</f>
        <v>1.1930000000000001</v>
      </c>
    </row>
    <row r="39" spans="1:6" x14ac:dyDescent="0.25">
      <c r="A39" s="1" t="s">
        <v>7</v>
      </c>
      <c r="B39" s="22">
        <f>'П16.2 Баланс ВПУ2 '!C90</f>
        <v>0.03</v>
      </c>
      <c r="C39" s="22">
        <f>'П16.2 Баланс ВПУ2 '!D90</f>
        <v>0.159</v>
      </c>
      <c r="D39" s="22">
        <f>'П16.2 Баланс ВПУ2 '!E90</f>
        <v>0.16800000000000001</v>
      </c>
      <c r="E39" s="22">
        <f>'П16.2 Баланс ВПУ2 '!F90</f>
        <v>0.96</v>
      </c>
      <c r="F39" s="22">
        <f>'П16.2 Баланс ВПУ2 '!G90</f>
        <v>0</v>
      </c>
    </row>
    <row r="40" spans="1:6" x14ac:dyDescent="0.25">
      <c r="A40" s="3" t="s">
        <v>8</v>
      </c>
      <c r="B40" s="22">
        <f>'П16.2 Баланс ВПУ2 '!C91</f>
        <v>0.92</v>
      </c>
      <c r="C40" s="22">
        <f>'П16.2 Баланс ВПУ2 '!D91</f>
        <v>1.276</v>
      </c>
      <c r="D40" s="22">
        <f>'П16.2 Баланс ВПУ2 '!E91</f>
        <v>0.66600000000000004</v>
      </c>
      <c r="E40" s="22">
        <f>'П16.2 Баланс ВПУ2 '!F91</f>
        <v>1.4890000000000001</v>
      </c>
      <c r="F40" s="22">
        <f>'П16.2 Баланс ВПУ2 '!G91</f>
        <v>0.93500000000000005</v>
      </c>
    </row>
    <row r="41" spans="1:6" x14ac:dyDescent="0.25">
      <c r="A41" s="23" t="str">
        <f>'П16.2 Баланс ВПУ2 '!A95:G95</f>
        <v>Котельная №24 АО «ИвГТЭ»</v>
      </c>
      <c r="B41" s="24"/>
      <c r="C41" s="24"/>
      <c r="D41" s="24"/>
      <c r="E41" s="24"/>
      <c r="F41" s="25"/>
    </row>
    <row r="42" spans="1:6" ht="30" x14ac:dyDescent="0.25">
      <c r="A42" s="3" t="s">
        <v>5</v>
      </c>
      <c r="B42" s="22">
        <f>'П16.2 Баланс ВПУ2 '!C101</f>
        <v>3.0000000000000001E-3</v>
      </c>
      <c r="C42" s="22">
        <f>'П16.2 Баланс ВПУ2 '!D101</f>
        <v>1.9E-2</v>
      </c>
      <c r="D42" s="22">
        <f>'П16.2 Баланс ВПУ2 '!E101</f>
        <v>8.0000000000000002E-3</v>
      </c>
      <c r="E42" s="22">
        <f>'П16.2 Баланс ВПУ2 '!F101</f>
        <v>4.0000000000000001E-3</v>
      </c>
      <c r="F42" s="22">
        <f>'П16.2 Баланс ВПУ2 '!G101</f>
        <v>4.0000000000000001E-3</v>
      </c>
    </row>
    <row r="43" spans="1:6" ht="30" x14ac:dyDescent="0.25">
      <c r="A43" s="1" t="s">
        <v>6</v>
      </c>
      <c r="B43" s="22">
        <f>'П16.2 Баланс ВПУ2 '!C102</f>
        <v>3.0000000000000001E-3</v>
      </c>
      <c r="C43" s="22">
        <f>'П16.2 Баланс ВПУ2 '!D102</f>
        <v>1.9E-2</v>
      </c>
      <c r="D43" s="22">
        <f>'П16.2 Баланс ВПУ2 '!E102</f>
        <v>8.0000000000000002E-3</v>
      </c>
      <c r="E43" s="22">
        <f>'П16.2 Баланс ВПУ2 '!F102</f>
        <v>4.0000000000000001E-3</v>
      </c>
      <c r="F43" s="22">
        <f>'П16.2 Баланс ВПУ2 '!G102</f>
        <v>4.0000000000000001E-3</v>
      </c>
    </row>
    <row r="44" spans="1:6" x14ac:dyDescent="0.25">
      <c r="A44" s="1" t="s">
        <v>7</v>
      </c>
      <c r="B44" s="22">
        <f>'П16.2 Баланс ВПУ2 '!C103</f>
        <v>0</v>
      </c>
      <c r="C44" s="22">
        <f>'П16.2 Баланс ВПУ2 '!D103</f>
        <v>0</v>
      </c>
      <c r="D44" s="22">
        <f>'П16.2 Баланс ВПУ2 '!E103</f>
        <v>0</v>
      </c>
      <c r="E44" s="22">
        <f>'П16.2 Баланс ВПУ2 '!F103</f>
        <v>0</v>
      </c>
      <c r="F44" s="22">
        <f>'П16.2 Баланс ВПУ2 '!G103</f>
        <v>0</v>
      </c>
    </row>
    <row r="45" spans="1:6" x14ac:dyDescent="0.25">
      <c r="A45" s="3" t="s">
        <v>8</v>
      </c>
      <c r="B45" s="22">
        <f>'П16.2 Баланс ВПУ2 '!C104</f>
        <v>0.185</v>
      </c>
      <c r="C45" s="22">
        <f>'П16.2 Баланс ВПУ2 '!D104</f>
        <v>0.14000000000000001</v>
      </c>
      <c r="D45" s="22">
        <f>'П16.2 Баланс ВПУ2 '!E104</f>
        <v>7.6999999999999999E-2</v>
      </c>
      <c r="E45" s="22">
        <f>'П16.2 Баланс ВПУ2 '!F104</f>
        <v>0.107</v>
      </c>
      <c r="F45" s="22">
        <f>'П16.2 Баланс ВПУ2 '!G104</f>
        <v>0.114</v>
      </c>
    </row>
    <row r="46" spans="1:6" x14ac:dyDescent="0.25">
      <c r="A46" s="23" t="str">
        <f>'П16.2 Баланс ВПУ2 '!A108:G108</f>
        <v>Котельная №25 АО «ИвГТЭ»</v>
      </c>
      <c r="B46" s="24"/>
      <c r="C46" s="24"/>
      <c r="D46" s="24"/>
      <c r="E46" s="24"/>
      <c r="F46" s="25"/>
    </row>
    <row r="47" spans="1:6" ht="30" x14ac:dyDescent="0.25">
      <c r="A47" s="3" t="s">
        <v>5</v>
      </c>
      <c r="B47" s="22">
        <f>'П16.2 Баланс ВПУ2 '!C114</f>
        <v>1E-3</v>
      </c>
      <c r="C47" s="22">
        <f>'П16.2 Баланс ВПУ2 '!D114</f>
        <v>3.0000000000000001E-3</v>
      </c>
      <c r="D47" s="22">
        <f>'П16.2 Баланс ВПУ2 '!E114</f>
        <v>2E-3</v>
      </c>
      <c r="E47" s="22">
        <f>'П16.2 Баланс ВПУ2 '!F114</f>
        <v>2E-3</v>
      </c>
      <c r="F47" s="22">
        <f>'П16.2 Баланс ВПУ2 '!G114</f>
        <v>3.0000000000000001E-3</v>
      </c>
    </row>
    <row r="48" spans="1:6" ht="30" x14ac:dyDescent="0.25">
      <c r="A48" s="1" t="s">
        <v>6</v>
      </c>
      <c r="B48" s="22">
        <f>'П16.2 Баланс ВПУ2 '!C115</f>
        <v>1E-3</v>
      </c>
      <c r="C48" s="22">
        <f>'П16.2 Баланс ВПУ2 '!D115</f>
        <v>3.0000000000000001E-3</v>
      </c>
      <c r="D48" s="22">
        <f>'П16.2 Баланс ВПУ2 '!E115</f>
        <v>2E-3</v>
      </c>
      <c r="E48" s="22">
        <f>'П16.2 Баланс ВПУ2 '!F115</f>
        <v>2E-3</v>
      </c>
      <c r="F48" s="22">
        <f>'П16.2 Баланс ВПУ2 '!G115</f>
        <v>3.0000000000000001E-3</v>
      </c>
    </row>
    <row r="49" spans="1:6" x14ac:dyDescent="0.25">
      <c r="A49" s="1" t="s">
        <v>7</v>
      </c>
      <c r="B49" s="22">
        <f>'П16.2 Баланс ВПУ2 '!C116</f>
        <v>0</v>
      </c>
      <c r="C49" s="22">
        <f>'П16.2 Баланс ВПУ2 '!D116</f>
        <v>0</v>
      </c>
      <c r="D49" s="22">
        <f>'П16.2 Баланс ВПУ2 '!E116</f>
        <v>0</v>
      </c>
      <c r="E49" s="22">
        <f>'П16.2 Баланс ВПУ2 '!F116</f>
        <v>0</v>
      </c>
      <c r="F49" s="22">
        <f>'П16.2 Баланс ВПУ2 '!G116</f>
        <v>0</v>
      </c>
    </row>
    <row r="50" spans="1:6" x14ac:dyDescent="0.25">
      <c r="A50" s="3" t="s">
        <v>8</v>
      </c>
      <c r="B50" s="22">
        <f>'П16.2 Баланс ВПУ2 '!C117</f>
        <v>0.12</v>
      </c>
      <c r="C50" s="22">
        <f>'П16.2 Баланс ВПУ2 '!D117</f>
        <v>0.11</v>
      </c>
      <c r="D50" s="22">
        <f>'П16.2 Баланс ВПУ2 '!E117</f>
        <v>0.108</v>
      </c>
      <c r="E50" s="22">
        <f>'П16.2 Баланс ВПУ2 '!F117</f>
        <v>0.12</v>
      </c>
      <c r="F50" s="22">
        <f>'П16.2 Баланс ВПУ2 '!G117</f>
        <v>0.10199999999999999</v>
      </c>
    </row>
    <row r="51" spans="1:6" x14ac:dyDescent="0.25">
      <c r="A51" s="23" t="str">
        <f>'П16.2 Баланс ВПУ2 '!A121:G121</f>
        <v>Котельная №30 АО «ИвГТЭ»</v>
      </c>
      <c r="B51" s="24"/>
      <c r="C51" s="24"/>
      <c r="D51" s="24"/>
      <c r="E51" s="24"/>
      <c r="F51" s="25"/>
    </row>
    <row r="52" spans="1:6" ht="30" x14ac:dyDescent="0.25">
      <c r="A52" s="3" t="s">
        <v>5</v>
      </c>
      <c r="B52" s="22">
        <f>'П16.2 Баланс ВПУ2 '!C127</f>
        <v>6.0000000000000001E-3</v>
      </c>
      <c r="C52" s="22">
        <f>'П16.2 Баланс ВПУ2 '!D127</f>
        <v>6.0000000000000001E-3</v>
      </c>
      <c r="D52" s="22">
        <f>'П16.2 Баланс ВПУ2 '!E127</f>
        <v>8.9999999999999993E-3</v>
      </c>
      <c r="E52" s="22">
        <f>'П16.2 Баланс ВПУ2 '!F127</f>
        <v>1.2999999999999999E-2</v>
      </c>
      <c r="F52" s="22">
        <f>'П16.2 Баланс ВПУ2 '!G127</f>
        <v>1.2999999999999999E-2</v>
      </c>
    </row>
    <row r="53" spans="1:6" ht="30" x14ac:dyDescent="0.25">
      <c r="A53" s="1" t="s">
        <v>6</v>
      </c>
      <c r="B53" s="22">
        <f>'П16.2 Баланс ВПУ2 '!C128</f>
        <v>6.0000000000000001E-3</v>
      </c>
      <c r="C53" s="22">
        <f>'П16.2 Баланс ВПУ2 '!D128</f>
        <v>6.0000000000000001E-3</v>
      </c>
      <c r="D53" s="22">
        <f>'П16.2 Баланс ВПУ2 '!E128</f>
        <v>8.9999999999999993E-3</v>
      </c>
      <c r="E53" s="22">
        <f>'П16.2 Баланс ВПУ2 '!F128</f>
        <v>1.2999999999999999E-2</v>
      </c>
      <c r="F53" s="22">
        <f>'П16.2 Баланс ВПУ2 '!G128</f>
        <v>1.2999999999999999E-2</v>
      </c>
    </row>
    <row r="54" spans="1:6" x14ac:dyDescent="0.25">
      <c r="A54" s="1" t="s">
        <v>7</v>
      </c>
      <c r="B54" s="22">
        <f>'П16.2 Баланс ВПУ2 '!C129</f>
        <v>0</v>
      </c>
      <c r="C54" s="22">
        <f>'П16.2 Баланс ВПУ2 '!D129</f>
        <v>0</v>
      </c>
      <c r="D54" s="22">
        <f>'П16.2 Баланс ВПУ2 '!E129</f>
        <v>0</v>
      </c>
      <c r="E54" s="22">
        <f>'П16.2 Баланс ВПУ2 '!F129</f>
        <v>0</v>
      </c>
      <c r="F54" s="22">
        <f>'П16.2 Баланс ВПУ2 '!G129</f>
        <v>0</v>
      </c>
    </row>
    <row r="55" spans="1:6" x14ac:dyDescent="0.25">
      <c r="A55" s="3" t="s">
        <v>8</v>
      </c>
      <c r="B55" s="22">
        <f>'П16.2 Баланс ВПУ2 '!C130</f>
        <v>0.17199999999999999</v>
      </c>
      <c r="C55" s="22">
        <f>'П16.2 Баланс ВПУ2 '!D130</f>
        <v>0.17699999999999999</v>
      </c>
      <c r="D55" s="22">
        <f>'П16.2 Баланс ВПУ2 '!E130</f>
        <v>0.14099999999999999</v>
      </c>
      <c r="E55" s="22">
        <f>'П16.2 Баланс ВПУ2 '!F130</f>
        <v>0.157</v>
      </c>
      <c r="F55" s="22">
        <f>'П16.2 Баланс ВПУ2 '!G130</f>
        <v>0.126</v>
      </c>
    </row>
    <row r="56" spans="1:6" x14ac:dyDescent="0.25">
      <c r="A56" s="23" t="str">
        <f>'П16.2 Баланс ВПУ2 '!A134:G134</f>
        <v>Котельная №31 АО «ИвГТЭ»</v>
      </c>
      <c r="B56" s="24"/>
      <c r="C56" s="24"/>
      <c r="D56" s="24"/>
      <c r="E56" s="24"/>
      <c r="F56" s="25"/>
    </row>
    <row r="57" spans="1:6" ht="30" x14ac:dyDescent="0.25">
      <c r="A57" s="3" t="s">
        <v>5</v>
      </c>
      <c r="B57" s="22">
        <f>'П16.2 Баланс ВПУ2 '!C140</f>
        <v>2.7E-2</v>
      </c>
      <c r="C57" s="22">
        <f>'П16.2 Баланс ВПУ2 '!D140</f>
        <v>2.4E-2</v>
      </c>
      <c r="D57" s="22">
        <f>'П16.2 Баланс ВПУ2 '!E140</f>
        <v>0.04</v>
      </c>
      <c r="E57" s="22">
        <f>'П16.2 Баланс ВПУ2 '!F140</f>
        <v>2.9000000000000001E-2</v>
      </c>
      <c r="F57" s="22">
        <f>'П16.2 Баланс ВПУ2 '!G140</f>
        <v>2.3E-2</v>
      </c>
    </row>
    <row r="58" spans="1:6" ht="30" x14ac:dyDescent="0.25">
      <c r="A58" s="1" t="s">
        <v>6</v>
      </c>
      <c r="B58" s="22">
        <f>'П16.2 Баланс ВПУ2 '!C141</f>
        <v>2.7E-2</v>
      </c>
      <c r="C58" s="22">
        <f>'П16.2 Баланс ВПУ2 '!D141</f>
        <v>2.4E-2</v>
      </c>
      <c r="D58" s="22">
        <f>'П16.2 Баланс ВПУ2 '!E141</f>
        <v>3.7999999999999999E-2</v>
      </c>
      <c r="E58" s="22">
        <f>'П16.2 Баланс ВПУ2 '!F141</f>
        <v>2.9000000000000001E-2</v>
      </c>
      <c r="F58" s="22">
        <f>'П16.2 Баланс ВПУ2 '!G141</f>
        <v>2.3E-2</v>
      </c>
    </row>
    <row r="59" spans="1:6" x14ac:dyDescent="0.25">
      <c r="A59" s="1" t="s">
        <v>7</v>
      </c>
      <c r="B59" s="22">
        <f>'П16.2 Баланс ВПУ2 '!C142</f>
        <v>0</v>
      </c>
      <c r="C59" s="22">
        <f>'П16.2 Баланс ВПУ2 '!D142</f>
        <v>0</v>
      </c>
      <c r="D59" s="22">
        <f>'П16.2 Баланс ВПУ2 '!E142</f>
        <v>2E-3</v>
      </c>
      <c r="E59" s="22">
        <f>'П16.2 Баланс ВПУ2 '!F142</f>
        <v>0</v>
      </c>
      <c r="F59" s="22">
        <f>'П16.2 Баланс ВПУ2 '!G142</f>
        <v>0</v>
      </c>
    </row>
    <row r="60" spans="1:6" x14ac:dyDescent="0.25">
      <c r="A60" s="3" t="s">
        <v>8</v>
      </c>
      <c r="B60" s="22">
        <f>'П16.2 Баланс ВПУ2 '!C143</f>
        <v>4.07</v>
      </c>
      <c r="C60" s="22">
        <f>'П16.2 Баланс ВПУ2 '!D143</f>
        <v>4.0739999999999998</v>
      </c>
      <c r="D60" s="22">
        <f>'П16.2 Баланс ВПУ2 '!E143</f>
        <v>4.0449999999999999</v>
      </c>
      <c r="E60" s="22">
        <f>'П16.2 Баланс ВПУ2 '!F143</f>
        <v>3.8119999999999998</v>
      </c>
      <c r="F60" s="22">
        <f>'П16.2 Баланс ВПУ2 '!G143</f>
        <v>3.7559999999999998</v>
      </c>
    </row>
    <row r="61" spans="1:6" x14ac:dyDescent="0.25">
      <c r="A61" s="23" t="str">
        <f>'П16.2 Баланс ВПУ2 '!A147:G147</f>
        <v>Котельная №33 АО «ИвГТЭ»</v>
      </c>
      <c r="B61" s="24"/>
      <c r="C61" s="24"/>
      <c r="D61" s="24"/>
      <c r="E61" s="24"/>
      <c r="F61" s="25"/>
    </row>
    <row r="62" spans="1:6" ht="30" x14ac:dyDescent="0.25">
      <c r="A62" s="3" t="s">
        <v>5</v>
      </c>
      <c r="B62" s="22">
        <f>'П16.2 Баланс ВПУ2 '!C153</f>
        <v>0.20399999999999999</v>
      </c>
      <c r="C62" s="22">
        <f>'П16.2 Баланс ВПУ2 '!D153</f>
        <v>0.151</v>
      </c>
      <c r="D62" s="22">
        <f>'П16.2 Баланс ВПУ2 '!E153</f>
        <v>0.17</v>
      </c>
      <c r="E62" s="22">
        <f>'П16.2 Баланс ВПУ2 '!F153</f>
        <v>0.86299999999999999</v>
      </c>
      <c r="F62" s="22">
        <f>'П16.2 Баланс ВПУ2 '!G153</f>
        <v>0.16400000000000001</v>
      </c>
    </row>
    <row r="63" spans="1:6" ht="30" x14ac:dyDescent="0.25">
      <c r="A63" s="1" t="s">
        <v>6</v>
      </c>
      <c r="B63" s="22">
        <f>'П16.2 Баланс ВПУ2 '!C154</f>
        <v>0.153</v>
      </c>
      <c r="C63" s="22">
        <f>'П16.2 Баланс ВПУ2 '!D154</f>
        <v>0.14799999999999999</v>
      </c>
      <c r="D63" s="22">
        <f>'П16.2 Баланс ВПУ2 '!E154</f>
        <v>0.151</v>
      </c>
      <c r="E63" s="22">
        <f>'П16.2 Баланс ВПУ2 '!F154</f>
        <v>0.186</v>
      </c>
      <c r="F63" s="22">
        <f>'П16.2 Баланс ВПУ2 '!G154</f>
        <v>0.16400000000000001</v>
      </c>
    </row>
    <row r="64" spans="1:6" x14ac:dyDescent="0.25">
      <c r="A64" s="1" t="s">
        <v>7</v>
      </c>
      <c r="B64" s="22">
        <f>'П16.2 Баланс ВПУ2 '!C155</f>
        <v>5.0999999999999997E-2</v>
      </c>
      <c r="C64" s="22">
        <f>'П16.2 Баланс ВПУ2 '!D155</f>
        <v>3.0000000000000001E-3</v>
      </c>
      <c r="D64" s="22">
        <f>'П16.2 Баланс ВПУ2 '!E155</f>
        <v>1.9E-2</v>
      </c>
      <c r="E64" s="22">
        <f>'П16.2 Баланс ВПУ2 '!F155</f>
        <v>0.67700000000000005</v>
      </c>
      <c r="F64" s="22">
        <f>'П16.2 Баланс ВПУ2 '!G155</f>
        <v>0</v>
      </c>
    </row>
    <row r="65" spans="1:6" x14ac:dyDescent="0.25">
      <c r="A65" s="3" t="s">
        <v>8</v>
      </c>
      <c r="B65" s="22">
        <f>'П16.2 Баланс ВПУ2 '!C156</f>
        <v>3.14</v>
      </c>
      <c r="C65" s="22">
        <f>'П16.2 Баланс ВПУ2 '!D156</f>
        <v>3.0790000000000002</v>
      </c>
      <c r="D65" s="22">
        <f>'П16.2 Баланс ВПУ2 '!E156</f>
        <v>3.0209999999999999</v>
      </c>
      <c r="E65" s="22">
        <f>'П16.2 Баланс ВПУ2 '!F156</f>
        <v>2.8530000000000002</v>
      </c>
      <c r="F65" s="22">
        <f>'П16.2 Баланс ВПУ2 '!G156</f>
        <v>2.831</v>
      </c>
    </row>
    <row r="66" spans="1:6" x14ac:dyDescent="0.25">
      <c r="A66" s="23" t="str">
        <f>'П16.2 Баланс ВПУ2 '!A160:G160</f>
        <v>Котельная №35 АО «ИвГТЭ»</v>
      </c>
      <c r="B66" s="24"/>
      <c r="C66" s="24"/>
      <c r="D66" s="24"/>
      <c r="E66" s="24"/>
      <c r="F66" s="25"/>
    </row>
    <row r="67" spans="1:6" ht="30" x14ac:dyDescent="0.25">
      <c r="A67" s="3" t="s">
        <v>5</v>
      </c>
      <c r="B67" s="22">
        <f>'П16.2 Баланс ВПУ2 '!C166</f>
        <v>1.4E-2</v>
      </c>
      <c r="C67" s="22">
        <f>'П16.2 Баланс ВПУ2 '!D166</f>
        <v>0.03</v>
      </c>
      <c r="D67" s="22">
        <f>'П16.2 Баланс ВПУ2 '!E166</f>
        <v>5.3999999999999999E-2</v>
      </c>
      <c r="E67" s="22">
        <f>'П16.2 Баланс ВПУ2 '!F166</f>
        <v>0.125</v>
      </c>
      <c r="F67" s="22">
        <f>'П16.2 Баланс ВПУ2 '!G166</f>
        <v>4.9000000000000002E-2</v>
      </c>
    </row>
    <row r="68" spans="1:6" ht="30" x14ac:dyDescent="0.25">
      <c r="A68" s="1" t="s">
        <v>6</v>
      </c>
      <c r="B68" s="22">
        <f>'П16.2 Баланс ВПУ2 '!C167</f>
        <v>1.4E-2</v>
      </c>
      <c r="C68" s="22">
        <f>'П16.2 Баланс ВПУ2 '!D167</f>
        <v>2.5000000000000001E-2</v>
      </c>
      <c r="D68" s="22">
        <f>'П16.2 Баланс ВПУ2 '!E167</f>
        <v>4.8000000000000001E-2</v>
      </c>
      <c r="E68" s="22">
        <f>'П16.2 Баланс ВПУ2 '!F167</f>
        <v>4.5999999999999999E-2</v>
      </c>
      <c r="F68" s="22">
        <f>'П16.2 Баланс ВПУ2 '!G167</f>
        <v>4.9000000000000002E-2</v>
      </c>
    </row>
    <row r="69" spans="1:6" x14ac:dyDescent="0.25">
      <c r="A69" s="1" t="s">
        <v>7</v>
      </c>
      <c r="B69" s="22">
        <f>'П16.2 Баланс ВПУ2 '!C168</f>
        <v>0</v>
      </c>
      <c r="C69" s="22">
        <f>'П16.2 Баланс ВПУ2 '!D168</f>
        <v>5.0000000000000001E-3</v>
      </c>
      <c r="D69" s="22">
        <f>'П16.2 Баланс ВПУ2 '!E168</f>
        <v>6.0000000000000001E-3</v>
      </c>
      <c r="E69" s="22">
        <f>'П16.2 Баланс ВПУ2 '!F168</f>
        <v>7.9000000000000001E-2</v>
      </c>
      <c r="F69" s="22">
        <f>'П16.2 Баланс ВПУ2 '!G168</f>
        <v>0</v>
      </c>
    </row>
    <row r="70" spans="1:6" x14ac:dyDescent="0.25">
      <c r="A70" s="3" t="s">
        <v>8</v>
      </c>
      <c r="B70" s="22">
        <f>'П16.2 Баланс ВПУ2 '!C169</f>
        <v>3.6269999999999998</v>
      </c>
      <c r="C70" s="22">
        <f>'П16.2 Баланс ВПУ2 '!D169</f>
        <v>3.6269999999999998</v>
      </c>
      <c r="D70" s="22">
        <f>'П16.2 Баланс ВПУ2 '!E169</f>
        <v>3.18</v>
      </c>
      <c r="E70" s="22">
        <f>'П16.2 Баланс ВПУ2 '!F169</f>
        <v>3.274</v>
      </c>
      <c r="F70" s="22">
        <f>'П16.2 Баланс ВПУ2 '!G169</f>
        <v>3.113</v>
      </c>
    </row>
    <row r="71" spans="1:6" x14ac:dyDescent="0.25">
      <c r="A71" s="23" t="str">
        <f>'П16.2 Баланс ВПУ2 '!A173:G173</f>
        <v>Котельная №37 АО «ИвГТЭ»</v>
      </c>
      <c r="B71" s="24"/>
      <c r="C71" s="24"/>
      <c r="D71" s="24"/>
      <c r="E71" s="24"/>
      <c r="F71" s="25"/>
    </row>
    <row r="72" spans="1:6" ht="30" x14ac:dyDescent="0.25">
      <c r="A72" s="3" t="s">
        <v>5</v>
      </c>
      <c r="B72" s="22">
        <f>'П16.2 Баланс ВПУ2 '!C179</f>
        <v>2.6139999999999999</v>
      </c>
      <c r="C72" s="22">
        <f>'П16.2 Баланс ВПУ2 '!D179</f>
        <v>2.4449999999999998</v>
      </c>
      <c r="D72" s="22">
        <f>'П16.2 Баланс ВПУ2 '!E179</f>
        <v>2.6070000000000002</v>
      </c>
      <c r="E72" s="22">
        <f>'П16.2 Баланс ВПУ2 '!F179</f>
        <v>3.5640000000000001</v>
      </c>
      <c r="F72" s="22">
        <f>'П16.2 Баланс ВПУ2 '!G179</f>
        <v>2.4249999999999998</v>
      </c>
    </row>
    <row r="73" spans="1:6" ht="30" x14ac:dyDescent="0.25">
      <c r="A73" s="1" t="s">
        <v>6</v>
      </c>
      <c r="B73" s="22">
        <f>'П16.2 Баланс ВПУ2 '!C180</f>
        <v>2.5390000000000001</v>
      </c>
      <c r="C73" s="22">
        <f>'П16.2 Баланс ВПУ2 '!D180</f>
        <v>2.29</v>
      </c>
      <c r="D73" s="22">
        <f>'П16.2 Баланс ВПУ2 '!E180</f>
        <v>2.23</v>
      </c>
      <c r="E73" s="22">
        <f>'П16.2 Баланс ВПУ2 '!F180</f>
        <v>2.4340000000000002</v>
      </c>
      <c r="F73" s="22">
        <f>'П16.2 Баланс ВПУ2 '!G180</f>
        <v>2.4249999999999998</v>
      </c>
    </row>
    <row r="74" spans="1:6" x14ac:dyDescent="0.25">
      <c r="A74" s="1" t="s">
        <v>7</v>
      </c>
      <c r="B74" s="22">
        <f>'П16.2 Баланс ВПУ2 '!C181</f>
        <v>7.4999999999999997E-2</v>
      </c>
      <c r="C74" s="22">
        <f>'П16.2 Баланс ВПУ2 '!D181</f>
        <v>0.155</v>
      </c>
      <c r="D74" s="22">
        <f>'П16.2 Баланс ВПУ2 '!E181</f>
        <v>0.377</v>
      </c>
      <c r="E74" s="22">
        <f>'П16.2 Баланс ВПУ2 '!F181</f>
        <v>1.1299999999999999</v>
      </c>
      <c r="F74" s="22">
        <f>'П16.2 Баланс ВПУ2 '!G181</f>
        <v>0</v>
      </c>
    </row>
    <row r="75" spans="1:6" x14ac:dyDescent="0.25">
      <c r="A75" s="3" t="s">
        <v>8</v>
      </c>
      <c r="B75" s="22">
        <f>'П16.2 Баланс ВПУ2 '!C182</f>
        <v>21.675999999999998</v>
      </c>
      <c r="C75" s="22">
        <f>'П16.2 Баланс ВПУ2 '!D182</f>
        <v>23.475000000000001</v>
      </c>
      <c r="D75" s="22">
        <f>'П16.2 Баланс ВПУ2 '!E182</f>
        <v>22.95</v>
      </c>
      <c r="E75" s="22">
        <f>'П16.2 Баланс ВПУ2 '!F182</f>
        <v>20.541</v>
      </c>
      <c r="F75" s="22">
        <f>'П16.2 Баланс ВПУ2 '!G182</f>
        <v>21.28</v>
      </c>
    </row>
    <row r="76" spans="1:6" x14ac:dyDescent="0.25">
      <c r="A76" s="23" t="str">
        <f>'П16.2 Баланс ВПУ2 '!A186:G186</f>
        <v>Котельная №39 АО «ИвГТЭ»</v>
      </c>
      <c r="B76" s="24"/>
      <c r="C76" s="24"/>
      <c r="D76" s="24"/>
      <c r="E76" s="24"/>
      <c r="F76" s="25"/>
    </row>
    <row r="77" spans="1:6" ht="30" x14ac:dyDescent="0.25">
      <c r="A77" s="3" t="s">
        <v>5</v>
      </c>
      <c r="B77" s="22">
        <f>'П16.2 Баланс ВПУ2 '!C192</f>
        <v>0</v>
      </c>
      <c r="C77" s="22">
        <f>'П16.2 Баланс ВПУ2 '!D192</f>
        <v>0</v>
      </c>
      <c r="D77" s="22">
        <f>'П16.2 Баланс ВПУ2 '!E192</f>
        <v>0</v>
      </c>
      <c r="E77" s="22">
        <f>'П16.2 Баланс ВПУ2 '!F192</f>
        <v>0</v>
      </c>
      <c r="F77" s="22">
        <f>'П16.2 Баланс ВПУ2 '!G192</f>
        <v>1E-3</v>
      </c>
    </row>
    <row r="78" spans="1:6" ht="30" x14ac:dyDescent="0.25">
      <c r="A78" s="1" t="s">
        <v>6</v>
      </c>
      <c r="B78" s="22">
        <f>'П16.2 Баланс ВПУ2 '!C193</f>
        <v>0</v>
      </c>
      <c r="C78" s="22">
        <f>'П16.2 Баланс ВПУ2 '!D193</f>
        <v>0</v>
      </c>
      <c r="D78" s="22">
        <f>'П16.2 Баланс ВПУ2 '!E193</f>
        <v>0</v>
      </c>
      <c r="E78" s="22">
        <f>'П16.2 Баланс ВПУ2 '!F193</f>
        <v>0</v>
      </c>
      <c r="F78" s="22">
        <f>'П16.2 Баланс ВПУ2 '!G193</f>
        <v>1E-3</v>
      </c>
    </row>
    <row r="79" spans="1:6" x14ac:dyDescent="0.25">
      <c r="A79" s="1" t="s">
        <v>7</v>
      </c>
      <c r="B79" s="22">
        <f>'П16.2 Баланс ВПУ2 '!C194</f>
        <v>0</v>
      </c>
      <c r="C79" s="22">
        <f>'П16.2 Баланс ВПУ2 '!D194</f>
        <v>0</v>
      </c>
      <c r="D79" s="22">
        <f>'П16.2 Баланс ВПУ2 '!E194</f>
        <v>0</v>
      </c>
      <c r="E79" s="22">
        <f>'П16.2 Баланс ВПУ2 '!F194</f>
        <v>0</v>
      </c>
      <c r="F79" s="22">
        <f>'П16.2 Баланс ВПУ2 '!G194</f>
        <v>0</v>
      </c>
    </row>
    <row r="80" spans="1:6" x14ac:dyDescent="0.25">
      <c r="A80" s="3" t="s">
        <v>8</v>
      </c>
      <c r="B80" s="22">
        <f>'П16.2 Баланс ВПУ2 '!C195</f>
        <v>0</v>
      </c>
      <c r="C80" s="22">
        <f>'П16.2 Баланс ВПУ2 '!D195</f>
        <v>0</v>
      </c>
      <c r="D80" s="22">
        <f>'П16.2 Баланс ВПУ2 '!E195</f>
        <v>0</v>
      </c>
      <c r="E80" s="22">
        <f>'П16.2 Баланс ВПУ2 '!F195</f>
        <v>0</v>
      </c>
      <c r="F80" s="22">
        <f>'П16.2 Баланс ВПУ2 '!G195</f>
        <v>0</v>
      </c>
    </row>
    <row r="81" spans="1:6" x14ac:dyDescent="0.25">
      <c r="A81" s="23" t="str">
        <f>'П16.2 Баланс ВПУ2 '!A199:G199</f>
        <v>Котельная №41 АО «ИвГТЭ»</v>
      </c>
      <c r="B81" s="24"/>
      <c r="C81" s="24"/>
      <c r="D81" s="24"/>
      <c r="E81" s="24"/>
      <c r="F81" s="25"/>
    </row>
    <row r="82" spans="1:6" ht="30" x14ac:dyDescent="0.25">
      <c r="A82" s="3" t="s">
        <v>5</v>
      </c>
      <c r="B82" s="22">
        <f>'П16.2 Баланс ВПУ2 '!C205</f>
        <v>1E-3</v>
      </c>
      <c r="C82" s="22">
        <f>'П16.2 Баланс ВПУ2 '!D205</f>
        <v>4.0000000000000001E-3</v>
      </c>
      <c r="D82" s="22">
        <f>'П16.2 Баланс ВПУ2 '!E205</f>
        <v>6.0000000000000001E-3</v>
      </c>
      <c r="E82" s="22">
        <f>'П16.2 Баланс ВПУ2 '!F205</f>
        <v>5.0000000000000001E-3</v>
      </c>
      <c r="F82" s="22">
        <f>'П16.2 Баланс ВПУ2 '!G205</f>
        <v>3.0000000000000001E-3</v>
      </c>
    </row>
    <row r="83" spans="1:6" ht="30" x14ac:dyDescent="0.25">
      <c r="A83" s="1" t="s">
        <v>6</v>
      </c>
      <c r="B83" s="22">
        <f>'П16.2 Баланс ВПУ2 '!C206</f>
        <v>1E-3</v>
      </c>
      <c r="C83" s="22">
        <f>'П16.2 Баланс ВПУ2 '!D206</f>
        <v>4.0000000000000001E-3</v>
      </c>
      <c r="D83" s="22">
        <f>'П16.2 Баланс ВПУ2 '!E206</f>
        <v>5.0000000000000001E-3</v>
      </c>
      <c r="E83" s="22">
        <f>'П16.2 Баланс ВПУ2 '!F206</f>
        <v>5.0000000000000001E-3</v>
      </c>
      <c r="F83" s="22">
        <f>'П16.2 Баланс ВПУ2 '!G206</f>
        <v>3.0000000000000001E-3</v>
      </c>
    </row>
    <row r="84" spans="1:6" x14ac:dyDescent="0.25">
      <c r="A84" s="1" t="s">
        <v>7</v>
      </c>
      <c r="B84" s="22">
        <f>'П16.2 Баланс ВПУ2 '!C207</f>
        <v>0</v>
      </c>
      <c r="C84" s="22">
        <f>'П16.2 Баланс ВПУ2 '!D207</f>
        <v>0</v>
      </c>
      <c r="D84" s="22">
        <f>'П16.2 Баланс ВПУ2 '!E207</f>
        <v>0</v>
      </c>
      <c r="E84" s="22">
        <f>'П16.2 Баланс ВПУ2 '!F207</f>
        <v>0</v>
      </c>
      <c r="F84" s="22">
        <f>'П16.2 Баланс ВПУ2 '!G207</f>
        <v>0</v>
      </c>
    </row>
    <row r="85" spans="1:6" x14ac:dyDescent="0.25">
      <c r="A85" s="3" t="s">
        <v>8</v>
      </c>
      <c r="B85" s="22">
        <f>'П16.2 Баланс ВПУ2 '!C208</f>
        <v>9.8000000000000004E-2</v>
      </c>
      <c r="C85" s="22">
        <f>'П16.2 Баланс ВПУ2 '!D208</f>
        <v>9.7000000000000003E-2</v>
      </c>
      <c r="D85" s="22">
        <f>'П16.2 Баланс ВПУ2 '!E208</f>
        <v>6.7000000000000004E-2</v>
      </c>
      <c r="E85" s="22">
        <f>'П16.2 Баланс ВПУ2 '!F208</f>
        <v>0.121</v>
      </c>
      <c r="F85" s="22">
        <f>'П16.2 Баланс ВПУ2 '!G208</f>
        <v>9.5000000000000001E-2</v>
      </c>
    </row>
    <row r="86" spans="1:6" x14ac:dyDescent="0.25">
      <c r="A86" s="23" t="str">
        <f>'П16.2 Баланс ВПУ2 '!A212:G212</f>
        <v>Котельная №43 АО «ИвГТЭ»</v>
      </c>
      <c r="B86" s="24"/>
      <c r="C86" s="24"/>
      <c r="D86" s="24"/>
      <c r="E86" s="24"/>
      <c r="F86" s="25"/>
    </row>
    <row r="87" spans="1:6" ht="30" x14ac:dyDescent="0.25">
      <c r="A87" s="3" t="s">
        <v>5</v>
      </c>
      <c r="B87" s="22">
        <f>'П16.2 Баланс ВПУ2 '!C218</f>
        <v>0</v>
      </c>
      <c r="C87" s="22">
        <f>'П16.2 Баланс ВПУ2 '!D218</f>
        <v>0</v>
      </c>
      <c r="D87" s="22">
        <f>'П16.2 Баланс ВПУ2 '!E218</f>
        <v>0</v>
      </c>
      <c r="E87" s="22">
        <f>'П16.2 Баланс ВПУ2 '!F218</f>
        <v>0</v>
      </c>
      <c r="F87" s="22">
        <f>'П16.2 Баланс ВПУ2 '!G218</f>
        <v>0</v>
      </c>
    </row>
    <row r="88" spans="1:6" ht="30" x14ac:dyDescent="0.25">
      <c r="A88" s="1" t="s">
        <v>6</v>
      </c>
      <c r="B88" s="22">
        <f>'П16.2 Баланс ВПУ2 '!C219</f>
        <v>0</v>
      </c>
      <c r="C88" s="22">
        <f>'П16.2 Баланс ВПУ2 '!D219</f>
        <v>0</v>
      </c>
      <c r="D88" s="22">
        <f>'П16.2 Баланс ВПУ2 '!E219</f>
        <v>0</v>
      </c>
      <c r="E88" s="22">
        <f>'П16.2 Баланс ВПУ2 '!F219</f>
        <v>0</v>
      </c>
      <c r="F88" s="22">
        <f>'П16.2 Баланс ВПУ2 '!G219</f>
        <v>0</v>
      </c>
    </row>
    <row r="89" spans="1:6" x14ac:dyDescent="0.25">
      <c r="A89" s="1" t="s">
        <v>7</v>
      </c>
      <c r="B89" s="22">
        <f>'П16.2 Баланс ВПУ2 '!C220</f>
        <v>0</v>
      </c>
      <c r="C89" s="22">
        <f>'П16.2 Баланс ВПУ2 '!D220</f>
        <v>0</v>
      </c>
      <c r="D89" s="22">
        <f>'П16.2 Баланс ВПУ2 '!E220</f>
        <v>0</v>
      </c>
      <c r="E89" s="22">
        <f>'П16.2 Баланс ВПУ2 '!F220</f>
        <v>0</v>
      </c>
      <c r="F89" s="22">
        <f>'П16.2 Баланс ВПУ2 '!G220</f>
        <v>0</v>
      </c>
    </row>
    <row r="90" spans="1:6" x14ac:dyDescent="0.25">
      <c r="A90" s="3" t="s">
        <v>8</v>
      </c>
      <c r="B90" s="22">
        <f>'П16.2 Баланс ВПУ2 '!C221</f>
        <v>0</v>
      </c>
      <c r="C90" s="22">
        <f>'П16.2 Баланс ВПУ2 '!D221</f>
        <v>0</v>
      </c>
      <c r="D90" s="22">
        <f>'П16.2 Баланс ВПУ2 '!E221</f>
        <v>0</v>
      </c>
      <c r="E90" s="22">
        <f>'П16.2 Баланс ВПУ2 '!F221</f>
        <v>0</v>
      </c>
      <c r="F90" s="22">
        <f>'П16.2 Баланс ВПУ2 '!G221</f>
        <v>0</v>
      </c>
    </row>
    <row r="91" spans="1:6" x14ac:dyDescent="0.25">
      <c r="A91" s="23" t="str">
        <f>'П16.2 Баланс ВПУ2 '!A225:G225</f>
        <v>Котельная №44 АО «ИвГТЭ»</v>
      </c>
      <c r="B91" s="24"/>
      <c r="C91" s="24"/>
      <c r="D91" s="24"/>
      <c r="E91" s="24"/>
      <c r="F91" s="25"/>
    </row>
    <row r="92" spans="1:6" ht="30" x14ac:dyDescent="0.25">
      <c r="A92" s="3" t="s">
        <v>5</v>
      </c>
      <c r="B92" s="22">
        <f>'П16.2 Баланс ВПУ2 '!C231</f>
        <v>7.0000000000000001E-3</v>
      </c>
      <c r="C92" s="22">
        <f>'П16.2 Баланс ВПУ2 '!D231</f>
        <v>5.0000000000000001E-3</v>
      </c>
      <c r="D92" s="22">
        <f>'П16.2 Баланс ВПУ2 '!E231</f>
        <v>6.0000000000000001E-3</v>
      </c>
      <c r="E92" s="22">
        <f>'П16.2 Баланс ВПУ2 '!F231</f>
        <v>7.0000000000000001E-3</v>
      </c>
      <c r="F92" s="22">
        <f>'П16.2 Баланс ВПУ2 '!G231</f>
        <v>1.0999999999999999E-2</v>
      </c>
    </row>
    <row r="93" spans="1:6" ht="30" x14ac:dyDescent="0.25">
      <c r="A93" s="1" t="s">
        <v>6</v>
      </c>
      <c r="B93" s="22">
        <f>'П16.2 Баланс ВПУ2 '!C232</f>
        <v>7.0000000000000001E-3</v>
      </c>
      <c r="C93" s="22">
        <f>'П16.2 Баланс ВПУ2 '!D232</f>
        <v>5.0000000000000001E-3</v>
      </c>
      <c r="D93" s="22">
        <f>'П16.2 Баланс ВПУ2 '!E232</f>
        <v>6.0000000000000001E-3</v>
      </c>
      <c r="E93" s="22">
        <f>'П16.2 Баланс ВПУ2 '!F232</f>
        <v>7.0000000000000001E-3</v>
      </c>
      <c r="F93" s="22">
        <f>'П16.2 Баланс ВПУ2 '!G232</f>
        <v>1.0999999999999999E-2</v>
      </c>
    </row>
    <row r="94" spans="1:6" x14ac:dyDescent="0.25">
      <c r="A94" s="1" t="s">
        <v>7</v>
      </c>
      <c r="B94" s="22">
        <f>'П16.2 Баланс ВПУ2 '!C233</f>
        <v>0</v>
      </c>
      <c r="C94" s="22">
        <f>'П16.2 Баланс ВПУ2 '!D233</f>
        <v>0</v>
      </c>
      <c r="D94" s="22">
        <f>'П16.2 Баланс ВПУ2 '!E233</f>
        <v>0</v>
      </c>
      <c r="E94" s="22">
        <f>'П16.2 Баланс ВПУ2 '!F233</f>
        <v>0</v>
      </c>
      <c r="F94" s="22">
        <f>'П16.2 Баланс ВПУ2 '!G233</f>
        <v>0</v>
      </c>
    </row>
    <row r="95" spans="1:6" x14ac:dyDescent="0.25">
      <c r="A95" s="3" t="s">
        <v>8</v>
      </c>
      <c r="B95" s="22">
        <f>'П16.2 Баланс ВПУ2 '!C234</f>
        <v>4.1000000000000002E-2</v>
      </c>
      <c r="C95" s="22">
        <f>'П16.2 Баланс ВПУ2 '!D234</f>
        <v>2.9000000000000001E-2</v>
      </c>
      <c r="D95" s="22">
        <f>'П16.2 Баланс ВПУ2 '!E234</f>
        <v>2.3E-2</v>
      </c>
      <c r="E95" s="22">
        <f>'П16.2 Баланс ВПУ2 '!F234</f>
        <v>5.1999999999999998E-2</v>
      </c>
      <c r="F95" s="22">
        <f>'П16.2 Баланс ВПУ2 '!G234</f>
        <v>4.2000000000000003E-2</v>
      </c>
    </row>
    <row r="96" spans="1:6" x14ac:dyDescent="0.25">
      <c r="A96" s="23" t="str">
        <f>'П16.2 Баланс ВПУ2 '!A238:G238</f>
        <v>Котельная №45 АО «ИвГТЭ»</v>
      </c>
      <c r="B96" s="24"/>
      <c r="C96" s="24"/>
      <c r="D96" s="24"/>
      <c r="E96" s="24"/>
      <c r="F96" s="25"/>
    </row>
    <row r="97" spans="1:6" ht="30" x14ac:dyDescent="0.25">
      <c r="A97" s="3" t="s">
        <v>5</v>
      </c>
      <c r="B97" s="22">
        <f>'П16.2 Баланс ВПУ2 '!C244</f>
        <v>2E-3</v>
      </c>
      <c r="C97" s="22">
        <f>'П16.2 Баланс ВПУ2 '!D244</f>
        <v>1E-3</v>
      </c>
      <c r="D97" s="22">
        <f>'П16.2 Баланс ВПУ2 '!E244</f>
        <v>1E-3</v>
      </c>
      <c r="E97" s="22">
        <f>'П16.2 Баланс ВПУ2 '!F244</f>
        <v>2E-3</v>
      </c>
      <c r="F97" s="22">
        <f>'П16.2 Баланс ВПУ2 '!G244</f>
        <v>3.0000000000000001E-3</v>
      </c>
    </row>
    <row r="98" spans="1:6" ht="30" x14ac:dyDescent="0.25">
      <c r="A98" s="1" t="s">
        <v>6</v>
      </c>
      <c r="B98" s="22">
        <f>'П16.2 Баланс ВПУ2 '!C245</f>
        <v>2E-3</v>
      </c>
      <c r="C98" s="22">
        <f>'П16.2 Баланс ВПУ2 '!D245</f>
        <v>1E-3</v>
      </c>
      <c r="D98" s="22">
        <f>'П16.2 Баланс ВПУ2 '!E245</f>
        <v>1E-3</v>
      </c>
      <c r="E98" s="22">
        <f>'П16.2 Баланс ВПУ2 '!F245</f>
        <v>2E-3</v>
      </c>
      <c r="F98" s="22">
        <f>'П16.2 Баланс ВПУ2 '!G245</f>
        <v>3.0000000000000001E-3</v>
      </c>
    </row>
    <row r="99" spans="1:6" x14ac:dyDescent="0.25">
      <c r="A99" s="1" t="s">
        <v>7</v>
      </c>
      <c r="B99" s="22">
        <f>'П16.2 Баланс ВПУ2 '!C246</f>
        <v>0</v>
      </c>
      <c r="C99" s="22">
        <f>'П16.2 Баланс ВПУ2 '!D246</f>
        <v>0</v>
      </c>
      <c r="D99" s="22">
        <f>'П16.2 Баланс ВПУ2 '!E246</f>
        <v>0</v>
      </c>
      <c r="E99" s="22">
        <f>'П16.2 Баланс ВПУ2 '!F246</f>
        <v>0</v>
      </c>
      <c r="F99" s="22">
        <f>'П16.2 Баланс ВПУ2 '!G246</f>
        <v>0</v>
      </c>
    </row>
    <row r="100" spans="1:6" x14ac:dyDescent="0.25">
      <c r="A100" s="3" t="s">
        <v>8</v>
      </c>
      <c r="B100" s="22">
        <f>'П16.2 Баланс ВПУ2 '!C247</f>
        <v>1E-3</v>
      </c>
      <c r="C100" s="22">
        <f>'П16.2 Баланс ВПУ2 '!D247</f>
        <v>0</v>
      </c>
      <c r="D100" s="22">
        <f>'П16.2 Баланс ВПУ2 '!E247</f>
        <v>0</v>
      </c>
      <c r="E100" s="22">
        <f>'П16.2 Баланс ВПУ2 '!F247</f>
        <v>0</v>
      </c>
      <c r="F100" s="22">
        <f>'П16.2 Баланс ВПУ2 '!G247</f>
        <v>1E-3</v>
      </c>
    </row>
    <row r="101" spans="1:6" x14ac:dyDescent="0.25">
      <c r="A101" s="23" t="str">
        <f>'П16.2 Баланс ВПУ2 '!A251:G251</f>
        <v>Котельная №46 АО «ИвГТЭ»</v>
      </c>
      <c r="B101" s="24"/>
      <c r="C101" s="24"/>
      <c r="D101" s="24"/>
      <c r="E101" s="24"/>
      <c r="F101" s="25"/>
    </row>
    <row r="102" spans="1:6" ht="30" x14ac:dyDescent="0.25">
      <c r="A102" s="3" t="s">
        <v>5</v>
      </c>
      <c r="B102" s="22">
        <f>'П16.2 Баланс ВПУ2 '!C257</f>
        <v>1.0999999999999999E-2</v>
      </c>
      <c r="C102" s="22">
        <f>'П16.2 Баланс ВПУ2 '!D257</f>
        <v>1.0999999999999999E-2</v>
      </c>
      <c r="D102" s="22">
        <f>'П16.2 Баланс ВПУ2 '!E257</f>
        <v>1.9E-2</v>
      </c>
      <c r="E102" s="22">
        <f>'П16.2 Баланс ВПУ2 '!F257</f>
        <v>1.7000000000000001E-2</v>
      </c>
      <c r="F102" s="22">
        <f>'П16.2 Баланс ВПУ2 '!G257</f>
        <v>1.6E-2</v>
      </c>
    </row>
    <row r="103" spans="1:6" ht="30" x14ac:dyDescent="0.25">
      <c r="A103" s="1" t="s">
        <v>6</v>
      </c>
      <c r="B103" s="22">
        <f>'П16.2 Баланс ВПУ2 '!C258</f>
        <v>1.0999999999999999E-2</v>
      </c>
      <c r="C103" s="22">
        <f>'П16.2 Баланс ВПУ2 '!D258</f>
        <v>1.0999999999999999E-2</v>
      </c>
      <c r="D103" s="22">
        <f>'П16.2 Баланс ВПУ2 '!E258</f>
        <v>1.7000000000000001E-2</v>
      </c>
      <c r="E103" s="22">
        <f>'П16.2 Баланс ВПУ2 '!F258</f>
        <v>1.7000000000000001E-2</v>
      </c>
      <c r="F103" s="22">
        <f>'П16.2 Баланс ВПУ2 '!G258</f>
        <v>1.6E-2</v>
      </c>
    </row>
    <row r="104" spans="1:6" x14ac:dyDescent="0.25">
      <c r="A104" s="1" t="s">
        <v>7</v>
      </c>
      <c r="B104" s="22">
        <f>'П16.2 Баланс ВПУ2 '!C259</f>
        <v>0</v>
      </c>
      <c r="C104" s="22">
        <f>'П16.2 Баланс ВПУ2 '!D259</f>
        <v>0</v>
      </c>
      <c r="D104" s="22">
        <f>'П16.2 Баланс ВПУ2 '!E259</f>
        <v>2E-3</v>
      </c>
      <c r="E104" s="22">
        <f>'П16.2 Баланс ВПУ2 '!F259</f>
        <v>0</v>
      </c>
      <c r="F104" s="22">
        <f>'П16.2 Баланс ВПУ2 '!G259</f>
        <v>0</v>
      </c>
    </row>
    <row r="105" spans="1:6" x14ac:dyDescent="0.25">
      <c r="A105" s="3" t="s">
        <v>8</v>
      </c>
      <c r="B105" s="22">
        <f>'П16.2 Баланс ВПУ2 '!C260</f>
        <v>0.44600000000000001</v>
      </c>
      <c r="C105" s="22">
        <f>'П16.2 Баланс ВПУ2 '!D260</f>
        <v>0.46100000000000002</v>
      </c>
      <c r="D105" s="22">
        <f>'П16.2 Баланс ВПУ2 '!E260</f>
        <v>0.40300000000000002</v>
      </c>
      <c r="E105" s="22">
        <f>'П16.2 Баланс ВПУ2 '!F260</f>
        <v>0.377</v>
      </c>
      <c r="F105" s="22">
        <f>'П16.2 Баланс ВПУ2 '!G260</f>
        <v>0.36699999999999999</v>
      </c>
    </row>
  </sheetData>
  <mergeCells count="20">
    <mergeCell ref="A81:F81"/>
    <mergeCell ref="A86:F86"/>
    <mergeCell ref="A91:F91"/>
    <mergeCell ref="A96:F96"/>
    <mergeCell ref="A101:F101"/>
    <mergeCell ref="A56:F56"/>
    <mergeCell ref="A61:F61"/>
    <mergeCell ref="A66:F66"/>
    <mergeCell ref="A71:F71"/>
    <mergeCell ref="A76:F76"/>
    <mergeCell ref="A31:F31"/>
    <mergeCell ref="A36:F36"/>
    <mergeCell ref="A41:F41"/>
    <mergeCell ref="A46:F46"/>
    <mergeCell ref="A51:F51"/>
    <mergeCell ref="A6:F6"/>
    <mergeCell ref="A11:F11"/>
    <mergeCell ref="A16:F16"/>
    <mergeCell ref="A21:F21"/>
    <mergeCell ref="A26:F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3"/>
  <sheetViews>
    <sheetView tabSelected="1" zoomScaleNormal="100" workbookViewId="0">
      <pane ySplit="2" topLeftCell="A231" activePane="bottomLeft" state="frozen"/>
      <selection pane="bottomLeft" activeCell="G247" sqref="G247"/>
    </sheetView>
  </sheetViews>
  <sheetFormatPr defaultRowHeight="15" x14ac:dyDescent="0.25"/>
  <cols>
    <col min="1" max="1" width="39.5703125" style="7" customWidth="1"/>
    <col min="2" max="2" width="12.42578125" style="7" customWidth="1"/>
    <col min="3" max="3" width="9.140625" style="7" customWidth="1"/>
    <col min="4" max="4" width="9.140625" style="7"/>
    <col min="5" max="5" width="7.85546875" style="7" customWidth="1"/>
    <col min="6" max="16384" width="9.140625" style="7"/>
  </cols>
  <sheetData>
    <row r="1" spans="1:9" x14ac:dyDescent="0.25">
      <c r="A1" s="21" t="s">
        <v>51</v>
      </c>
    </row>
    <row r="2" spans="1:9" x14ac:dyDescent="0.25">
      <c r="A2" s="6" t="s">
        <v>50</v>
      </c>
      <c r="H2" s="8"/>
      <c r="I2" s="9"/>
    </row>
    <row r="3" spans="1:9" x14ac:dyDescent="0.25">
      <c r="A3" s="10" t="s">
        <v>11</v>
      </c>
      <c r="B3" s="10" t="s">
        <v>1</v>
      </c>
      <c r="C3" s="10">
        <v>2018</v>
      </c>
      <c r="D3" s="10">
        <v>2019</v>
      </c>
      <c r="E3" s="10">
        <v>2020</v>
      </c>
      <c r="F3" s="11">
        <v>2021</v>
      </c>
      <c r="G3" s="11">
        <v>2022</v>
      </c>
    </row>
    <row r="4" spans="1:9" ht="15.6" customHeight="1" x14ac:dyDescent="0.25">
      <c r="A4" s="26" t="s">
        <v>23</v>
      </c>
      <c r="B4" s="27"/>
      <c r="C4" s="27"/>
      <c r="D4" s="27"/>
      <c r="E4" s="27"/>
      <c r="F4" s="27"/>
      <c r="G4" s="27"/>
    </row>
    <row r="5" spans="1:9" x14ac:dyDescent="0.25">
      <c r="A5" s="12" t="s">
        <v>12</v>
      </c>
      <c r="B5" s="13" t="s">
        <v>13</v>
      </c>
      <c r="C5" s="14">
        <v>1</v>
      </c>
      <c r="D5" s="14">
        <v>1</v>
      </c>
      <c r="E5" s="14">
        <v>1</v>
      </c>
      <c r="F5" s="15">
        <v>1</v>
      </c>
      <c r="G5" s="15">
        <v>1</v>
      </c>
    </row>
    <row r="6" spans="1:9" x14ac:dyDescent="0.25">
      <c r="A6" s="12" t="s">
        <v>14</v>
      </c>
      <c r="B6" s="13" t="s">
        <v>3</v>
      </c>
      <c r="C6" s="14">
        <v>0</v>
      </c>
      <c r="D6" s="14">
        <v>1</v>
      </c>
      <c r="E6" s="14">
        <v>2</v>
      </c>
      <c r="F6" s="15">
        <v>3</v>
      </c>
      <c r="G6" s="15">
        <v>4</v>
      </c>
    </row>
    <row r="7" spans="1:9" x14ac:dyDescent="0.25">
      <c r="A7" s="12" t="s">
        <v>24</v>
      </c>
      <c r="B7" s="13" t="s">
        <v>15</v>
      </c>
      <c r="C7" s="14">
        <v>0</v>
      </c>
      <c r="D7" s="14">
        <v>0</v>
      </c>
      <c r="E7" s="14">
        <v>0</v>
      </c>
      <c r="F7" s="15">
        <v>0</v>
      </c>
      <c r="G7" s="15">
        <v>0</v>
      </c>
    </row>
    <row r="8" spans="1:9" x14ac:dyDescent="0.25">
      <c r="A8" s="12" t="s">
        <v>22</v>
      </c>
      <c r="B8" s="13" t="s">
        <v>25</v>
      </c>
      <c r="C8" s="14">
        <v>0</v>
      </c>
      <c r="D8" s="14">
        <v>0</v>
      </c>
      <c r="E8" s="14">
        <v>0</v>
      </c>
      <c r="F8" s="15">
        <v>0</v>
      </c>
      <c r="G8" s="15">
        <v>0</v>
      </c>
    </row>
    <row r="9" spans="1:9" ht="24" x14ac:dyDescent="0.25">
      <c r="A9" s="12" t="s">
        <v>16</v>
      </c>
      <c r="B9" s="13" t="s">
        <v>13</v>
      </c>
      <c r="C9" s="14">
        <v>0</v>
      </c>
      <c r="D9" s="14">
        <v>0</v>
      </c>
      <c r="E9" s="14">
        <v>0</v>
      </c>
      <c r="F9" s="16">
        <v>3.4000000000000002E-2</v>
      </c>
      <c r="G9" s="16">
        <f>F9</f>
        <v>3.4000000000000002E-2</v>
      </c>
      <c r="H9" s="17" t="s">
        <v>26</v>
      </c>
    </row>
    <row r="10" spans="1:9" x14ac:dyDescent="0.25">
      <c r="A10" s="12" t="s">
        <v>27</v>
      </c>
      <c r="B10" s="13" t="s">
        <v>13</v>
      </c>
      <c r="C10" s="14">
        <v>2E-3</v>
      </c>
      <c r="D10" s="14">
        <v>2E-3</v>
      </c>
      <c r="E10" s="14">
        <v>3.0000000000000001E-3</v>
      </c>
      <c r="F10" s="15">
        <f>F11+F12</f>
        <v>0</v>
      </c>
      <c r="G10" s="15">
        <f>G11+G12</f>
        <v>0</v>
      </c>
    </row>
    <row r="11" spans="1:9" x14ac:dyDescent="0.25">
      <c r="A11" s="12" t="s">
        <v>17</v>
      </c>
      <c r="B11" s="13" t="s">
        <v>13</v>
      </c>
      <c r="C11" s="14">
        <v>2E-3</v>
      </c>
      <c r="D11" s="14">
        <v>2E-3</v>
      </c>
      <c r="E11" s="14">
        <v>2E-3</v>
      </c>
      <c r="F11" s="15">
        <v>0</v>
      </c>
      <c r="G11" s="15">
        <v>0</v>
      </c>
    </row>
    <row r="12" spans="1:9" x14ac:dyDescent="0.25">
      <c r="A12" s="12" t="s">
        <v>18</v>
      </c>
      <c r="B12" s="13" t="s">
        <v>13</v>
      </c>
      <c r="C12" s="14">
        <v>0</v>
      </c>
      <c r="D12" s="14">
        <v>0</v>
      </c>
      <c r="E12" s="14">
        <v>0</v>
      </c>
      <c r="F12" s="15">
        <v>0</v>
      </c>
      <c r="G12" s="15">
        <v>0</v>
      </c>
    </row>
    <row r="13" spans="1:9" ht="24" x14ac:dyDescent="0.25">
      <c r="A13" s="12" t="s">
        <v>19</v>
      </c>
      <c r="B13" s="13" t="s">
        <v>13</v>
      </c>
      <c r="C13" s="14">
        <v>0.125</v>
      </c>
      <c r="D13" s="14">
        <v>0.10299999999999999</v>
      </c>
      <c r="E13" s="14">
        <v>4.2000000000000003E-2</v>
      </c>
      <c r="F13" s="15">
        <v>0</v>
      </c>
      <c r="G13" s="15">
        <v>0</v>
      </c>
    </row>
    <row r="14" spans="1:9" ht="24" x14ac:dyDescent="0.25">
      <c r="A14" s="12" t="s">
        <v>20</v>
      </c>
      <c r="B14" s="13" t="s">
        <v>13</v>
      </c>
      <c r="C14" s="14">
        <v>0</v>
      </c>
      <c r="D14" s="14">
        <v>0</v>
      </c>
      <c r="E14" s="14">
        <v>0</v>
      </c>
      <c r="F14" s="15">
        <v>0</v>
      </c>
      <c r="G14" s="15">
        <v>0</v>
      </c>
    </row>
    <row r="15" spans="1:9" x14ac:dyDescent="0.25">
      <c r="A15" s="12" t="s">
        <v>28</v>
      </c>
      <c r="B15" s="13" t="s">
        <v>13</v>
      </c>
      <c r="C15" s="14">
        <v>0.871</v>
      </c>
      <c r="D15" s="14">
        <v>0.89200000000000002</v>
      </c>
      <c r="E15" s="14">
        <v>0.95</v>
      </c>
      <c r="F15" s="15">
        <v>1</v>
      </c>
      <c r="G15" s="15">
        <v>1</v>
      </c>
    </row>
    <row r="16" spans="1:9" x14ac:dyDescent="0.25">
      <c r="A16" s="12" t="s">
        <v>21</v>
      </c>
      <c r="B16" s="13" t="s">
        <v>2</v>
      </c>
      <c r="C16" s="18">
        <v>0.871</v>
      </c>
      <c r="D16" s="18">
        <v>0.89200000000000002</v>
      </c>
      <c r="E16" s="18">
        <v>0.95</v>
      </c>
      <c r="F16" s="18">
        <v>1</v>
      </c>
      <c r="G16" s="18">
        <v>1</v>
      </c>
    </row>
    <row r="17" spans="1:8" ht="15.6" customHeight="1" x14ac:dyDescent="0.25">
      <c r="A17" s="26" t="s">
        <v>29</v>
      </c>
      <c r="B17" s="27"/>
      <c r="C17" s="27"/>
      <c r="D17" s="27"/>
      <c r="E17" s="27"/>
      <c r="F17" s="27"/>
      <c r="G17" s="27"/>
    </row>
    <row r="18" spans="1:8" x14ac:dyDescent="0.25">
      <c r="A18" s="12" t="s">
        <v>12</v>
      </c>
      <c r="B18" s="13" t="s">
        <v>13</v>
      </c>
      <c r="C18" s="14">
        <v>0</v>
      </c>
      <c r="D18" s="14">
        <v>0</v>
      </c>
      <c r="E18" s="14">
        <v>0</v>
      </c>
      <c r="F18" s="15">
        <v>0</v>
      </c>
      <c r="G18" s="15">
        <v>0</v>
      </c>
    </row>
    <row r="19" spans="1:8" x14ac:dyDescent="0.25">
      <c r="A19" s="12" t="s">
        <v>14</v>
      </c>
      <c r="B19" s="13" t="s">
        <v>3</v>
      </c>
      <c r="C19" s="14">
        <v>0</v>
      </c>
      <c r="D19" s="14">
        <v>0</v>
      </c>
      <c r="E19" s="14">
        <v>0</v>
      </c>
      <c r="F19" s="15">
        <v>0</v>
      </c>
      <c r="G19" s="15">
        <v>0</v>
      </c>
    </row>
    <row r="20" spans="1:8" x14ac:dyDescent="0.25">
      <c r="A20" s="12" t="s">
        <v>24</v>
      </c>
      <c r="B20" s="13" t="s">
        <v>15</v>
      </c>
      <c r="C20" s="14">
        <v>1</v>
      </c>
      <c r="D20" s="14">
        <v>1</v>
      </c>
      <c r="E20" s="14">
        <v>1</v>
      </c>
      <c r="F20" s="15">
        <v>1</v>
      </c>
      <c r="G20" s="15">
        <v>1</v>
      </c>
    </row>
    <row r="21" spans="1:8" x14ac:dyDescent="0.25">
      <c r="A21" s="12" t="s">
        <v>22</v>
      </c>
      <c r="B21" s="13" t="s">
        <v>25</v>
      </c>
      <c r="C21" s="14">
        <v>6</v>
      </c>
      <c r="D21" s="14">
        <v>6</v>
      </c>
      <c r="E21" s="14">
        <v>6</v>
      </c>
      <c r="F21" s="15">
        <v>6</v>
      </c>
      <c r="G21" s="15">
        <v>6</v>
      </c>
    </row>
    <row r="22" spans="1:8" ht="24" x14ac:dyDescent="0.25">
      <c r="A22" s="12" t="s">
        <v>16</v>
      </c>
      <c r="B22" s="13" t="s">
        <v>13</v>
      </c>
      <c r="C22" s="14">
        <v>1.0999999999999999E-2</v>
      </c>
      <c r="D22" s="14">
        <v>1.0999999999999999E-2</v>
      </c>
      <c r="E22" s="14">
        <v>1.2999999999999999E-2</v>
      </c>
      <c r="F22" s="16">
        <v>0</v>
      </c>
      <c r="G22" s="16">
        <v>0</v>
      </c>
      <c r="H22" s="17" t="s">
        <v>30</v>
      </c>
    </row>
    <row r="23" spans="1:8" x14ac:dyDescent="0.25">
      <c r="A23" s="12" t="s">
        <v>27</v>
      </c>
      <c r="B23" s="13" t="s">
        <v>13</v>
      </c>
      <c r="C23" s="14">
        <v>2E-3</v>
      </c>
      <c r="D23" s="14">
        <v>3.0000000000000001E-3</v>
      </c>
      <c r="E23" s="14">
        <v>3.0000000000000001E-3</v>
      </c>
      <c r="F23" s="15">
        <f>F24+F25</f>
        <v>4.0000000000000001E-3</v>
      </c>
      <c r="G23" s="15">
        <f>G24+G25</f>
        <v>3.0000000000000001E-3</v>
      </c>
    </row>
    <row r="24" spans="1:8" x14ac:dyDescent="0.25">
      <c r="A24" s="12" t="s">
        <v>17</v>
      </c>
      <c r="B24" s="13" t="s">
        <v>13</v>
      </c>
      <c r="C24" s="14">
        <v>2E-3</v>
      </c>
      <c r="D24" s="14">
        <v>3.0000000000000001E-3</v>
      </c>
      <c r="E24" s="14">
        <v>3.0000000000000001E-3</v>
      </c>
      <c r="F24" s="15">
        <v>4.0000000000000001E-3</v>
      </c>
      <c r="G24" s="15">
        <v>3.0000000000000001E-3</v>
      </c>
    </row>
    <row r="25" spans="1:8" x14ac:dyDescent="0.25">
      <c r="A25" s="12" t="s">
        <v>18</v>
      </c>
      <c r="B25" s="13" t="s">
        <v>13</v>
      </c>
      <c r="C25" s="14">
        <v>0</v>
      </c>
      <c r="D25" s="14">
        <v>0</v>
      </c>
      <c r="E25" s="14">
        <v>0</v>
      </c>
      <c r="F25" s="15">
        <v>0</v>
      </c>
      <c r="G25" s="15">
        <v>0</v>
      </c>
    </row>
    <row r="26" spans="1:8" ht="24" x14ac:dyDescent="0.25">
      <c r="A26" s="12" t="s">
        <v>19</v>
      </c>
      <c r="B26" s="13" t="s">
        <v>13</v>
      </c>
      <c r="C26" s="14">
        <v>0.17100000000000001</v>
      </c>
      <c r="D26" s="14">
        <v>0.126</v>
      </c>
      <c r="E26" s="14">
        <v>0.159</v>
      </c>
      <c r="F26" s="15">
        <v>0.13400000000000001</v>
      </c>
      <c r="G26" s="15">
        <v>0.13200000000000001</v>
      </c>
    </row>
    <row r="27" spans="1:8" ht="24" x14ac:dyDescent="0.25">
      <c r="A27" s="12" t="s">
        <v>20</v>
      </c>
      <c r="B27" s="13" t="s">
        <v>13</v>
      </c>
      <c r="C27" s="14">
        <v>0</v>
      </c>
      <c r="D27" s="14">
        <v>0</v>
      </c>
      <c r="E27" s="14">
        <v>0</v>
      </c>
      <c r="F27" s="15">
        <v>0</v>
      </c>
      <c r="G27" s="15">
        <v>0</v>
      </c>
    </row>
    <row r="28" spans="1:8" x14ac:dyDescent="0.25">
      <c r="A28" s="12" t="s">
        <v>28</v>
      </c>
      <c r="B28" s="13" t="s">
        <v>13</v>
      </c>
      <c r="C28" s="14">
        <v>-0.182</v>
      </c>
      <c r="D28" s="14">
        <v>-0.13700000000000001</v>
      </c>
      <c r="E28" s="14">
        <v>-0.17199999999999999</v>
      </c>
      <c r="F28" s="15">
        <v>0</v>
      </c>
      <c r="G28" s="15">
        <v>0</v>
      </c>
    </row>
    <row r="29" spans="1:8" x14ac:dyDescent="0.25">
      <c r="A29" s="12" t="s">
        <v>21</v>
      </c>
      <c r="B29" s="13" t="s">
        <v>2</v>
      </c>
      <c r="C29" s="18">
        <v>0</v>
      </c>
      <c r="D29" s="18">
        <v>0</v>
      </c>
      <c r="E29" s="18">
        <v>0</v>
      </c>
      <c r="F29" s="18">
        <v>0</v>
      </c>
      <c r="G29" s="18">
        <v>0</v>
      </c>
    </row>
    <row r="30" spans="1:8" ht="15.6" customHeight="1" x14ac:dyDescent="0.25">
      <c r="A30" s="26" t="s">
        <v>31</v>
      </c>
      <c r="B30" s="27"/>
      <c r="C30" s="27"/>
      <c r="D30" s="27"/>
      <c r="E30" s="27"/>
      <c r="F30" s="27"/>
      <c r="G30" s="27"/>
    </row>
    <row r="31" spans="1:8" x14ac:dyDescent="0.25">
      <c r="A31" s="12" t="s">
        <v>12</v>
      </c>
      <c r="B31" s="13" t="s">
        <v>13</v>
      </c>
      <c r="C31" s="14">
        <v>3</v>
      </c>
      <c r="D31" s="14">
        <v>3</v>
      </c>
      <c r="E31" s="14">
        <v>3</v>
      </c>
      <c r="F31" s="15">
        <v>3</v>
      </c>
      <c r="G31" s="15">
        <v>3</v>
      </c>
    </row>
    <row r="32" spans="1:8" x14ac:dyDescent="0.25">
      <c r="A32" s="12" t="s">
        <v>14</v>
      </c>
      <c r="B32" s="13" t="s">
        <v>3</v>
      </c>
      <c r="C32" s="14">
        <v>10</v>
      </c>
      <c r="D32" s="14">
        <v>11</v>
      </c>
      <c r="E32" s="14">
        <v>12</v>
      </c>
      <c r="F32" s="15">
        <v>13</v>
      </c>
      <c r="G32" s="15">
        <v>14</v>
      </c>
    </row>
    <row r="33" spans="1:8" x14ac:dyDescent="0.25">
      <c r="A33" s="12" t="s">
        <v>24</v>
      </c>
      <c r="B33" s="13" t="s">
        <v>15</v>
      </c>
      <c r="C33" s="14">
        <v>0</v>
      </c>
      <c r="D33" s="14">
        <v>0</v>
      </c>
      <c r="E33" s="14">
        <v>0</v>
      </c>
      <c r="F33" s="15">
        <v>0</v>
      </c>
      <c r="G33" s="15">
        <v>0</v>
      </c>
    </row>
    <row r="34" spans="1:8" x14ac:dyDescent="0.25">
      <c r="A34" s="12" t="s">
        <v>22</v>
      </c>
      <c r="B34" s="13" t="s">
        <v>25</v>
      </c>
      <c r="C34" s="14">
        <v>0</v>
      </c>
      <c r="D34" s="14">
        <v>0</v>
      </c>
      <c r="E34" s="14">
        <v>0</v>
      </c>
      <c r="F34" s="15">
        <v>0</v>
      </c>
      <c r="G34" s="15">
        <v>0</v>
      </c>
    </row>
    <row r="35" spans="1:8" ht="24" x14ac:dyDescent="0.25">
      <c r="A35" s="12" t="s">
        <v>16</v>
      </c>
      <c r="B35" s="13" t="s">
        <v>13</v>
      </c>
      <c r="C35" s="14">
        <v>1.7000000000000001E-2</v>
      </c>
      <c r="D35" s="14">
        <v>1.7000000000000001E-2</v>
      </c>
      <c r="E35" s="14">
        <v>3.0000000000000001E-3</v>
      </c>
      <c r="F35" s="16">
        <v>2.3E-2</v>
      </c>
      <c r="G35" s="16">
        <f>F35</f>
        <v>2.3E-2</v>
      </c>
      <c r="H35" s="17" t="s">
        <v>26</v>
      </c>
    </row>
    <row r="36" spans="1:8" x14ac:dyDescent="0.25">
      <c r="A36" s="12" t="s">
        <v>27</v>
      </c>
      <c r="B36" s="13" t="s">
        <v>13</v>
      </c>
      <c r="C36" s="14">
        <v>2E-3</v>
      </c>
      <c r="D36" s="14">
        <v>4.0000000000000001E-3</v>
      </c>
      <c r="E36" s="14">
        <v>2E-3</v>
      </c>
      <c r="F36" s="15">
        <f>F37+F38</f>
        <v>1E-3</v>
      </c>
      <c r="G36" s="15">
        <f>G37+G38</f>
        <v>1E-3</v>
      </c>
    </row>
    <row r="37" spans="1:8" x14ac:dyDescent="0.25">
      <c r="A37" s="12" t="s">
        <v>17</v>
      </c>
      <c r="B37" s="13" t="s">
        <v>13</v>
      </c>
      <c r="C37" s="14">
        <v>2E-3</v>
      </c>
      <c r="D37" s="14">
        <v>3.0000000000000001E-3</v>
      </c>
      <c r="E37" s="14">
        <v>1E-3</v>
      </c>
      <c r="F37" s="15">
        <v>1E-3</v>
      </c>
      <c r="G37" s="15">
        <v>1E-3</v>
      </c>
    </row>
    <row r="38" spans="1:8" x14ac:dyDescent="0.25">
      <c r="A38" s="12" t="s">
        <v>18</v>
      </c>
      <c r="B38" s="13" t="s">
        <v>13</v>
      </c>
      <c r="C38" s="14">
        <v>0</v>
      </c>
      <c r="D38" s="14">
        <v>1E-3</v>
      </c>
      <c r="E38" s="14">
        <v>1E-3</v>
      </c>
      <c r="F38" s="15">
        <v>0</v>
      </c>
      <c r="G38" s="15">
        <v>0</v>
      </c>
    </row>
    <row r="39" spans="1:8" ht="24" x14ac:dyDescent="0.25">
      <c r="A39" s="12" t="s">
        <v>19</v>
      </c>
      <c r="B39" s="13" t="s">
        <v>13</v>
      </c>
      <c r="C39" s="14">
        <v>9.5000000000000001E-2</v>
      </c>
      <c r="D39" s="14">
        <v>0.1</v>
      </c>
      <c r="E39" s="14">
        <v>0.10100000000000001</v>
      </c>
      <c r="F39" s="15">
        <v>0.11700000000000001</v>
      </c>
      <c r="G39" s="15">
        <v>9.0999999999999998E-2</v>
      </c>
    </row>
    <row r="40" spans="1:8" ht="24" x14ac:dyDescent="0.25">
      <c r="A40" s="12" t="s">
        <v>20</v>
      </c>
      <c r="B40" s="13" t="s">
        <v>13</v>
      </c>
      <c r="C40" s="14">
        <v>0</v>
      </c>
      <c r="D40" s="14">
        <v>0</v>
      </c>
      <c r="E40" s="14">
        <v>0</v>
      </c>
      <c r="F40" s="15">
        <v>0</v>
      </c>
      <c r="G40" s="15">
        <v>0</v>
      </c>
    </row>
    <row r="41" spans="1:8" x14ac:dyDescent="0.25">
      <c r="A41" s="12" t="s">
        <v>28</v>
      </c>
      <c r="B41" s="13" t="s">
        <v>13</v>
      </c>
      <c r="C41" s="14">
        <v>2.8879999999999999</v>
      </c>
      <c r="D41" s="14">
        <v>2.883</v>
      </c>
      <c r="E41" s="14">
        <v>2.8959999999999999</v>
      </c>
      <c r="F41" s="15">
        <f>F31-F36-F39</f>
        <v>2.8820000000000001</v>
      </c>
      <c r="G41" s="15">
        <f>G31-G36-G39</f>
        <v>2.9079999999999999</v>
      </c>
    </row>
    <row r="42" spans="1:8" x14ac:dyDescent="0.25">
      <c r="A42" s="12" t="s">
        <v>21</v>
      </c>
      <c r="B42" s="13" t="s">
        <v>2</v>
      </c>
      <c r="C42" s="18">
        <v>0.96299999999999997</v>
      </c>
      <c r="D42" s="18">
        <v>0.96099999999999997</v>
      </c>
      <c r="E42" s="18">
        <v>0.96499999999999997</v>
      </c>
      <c r="F42" s="18">
        <f>F41/F31</f>
        <v>0.96066666666666667</v>
      </c>
      <c r="G42" s="18">
        <f>G41/G31</f>
        <v>0.96933333333333327</v>
      </c>
    </row>
    <row r="43" spans="1:8" ht="15.6" customHeight="1" x14ac:dyDescent="0.25">
      <c r="A43" s="26" t="s">
        <v>32</v>
      </c>
      <c r="B43" s="27"/>
      <c r="C43" s="27"/>
      <c r="D43" s="27"/>
      <c r="E43" s="27"/>
      <c r="F43" s="27"/>
      <c r="G43" s="27"/>
    </row>
    <row r="44" spans="1:8" x14ac:dyDescent="0.25">
      <c r="A44" s="12" t="s">
        <v>12</v>
      </c>
      <c r="B44" s="13" t="s">
        <v>13</v>
      </c>
      <c r="C44" s="14">
        <v>0</v>
      </c>
      <c r="D44" s="14">
        <v>0</v>
      </c>
      <c r="E44" s="14">
        <v>0</v>
      </c>
      <c r="F44" s="15">
        <v>0</v>
      </c>
      <c r="G44" s="15">
        <v>0</v>
      </c>
    </row>
    <row r="45" spans="1:8" x14ac:dyDescent="0.25">
      <c r="A45" s="12" t="s">
        <v>14</v>
      </c>
      <c r="B45" s="13" t="s">
        <v>3</v>
      </c>
      <c r="C45" s="14">
        <v>0</v>
      </c>
      <c r="D45" s="14">
        <v>0</v>
      </c>
      <c r="E45" s="14">
        <v>0</v>
      </c>
      <c r="F45" s="15">
        <v>0</v>
      </c>
      <c r="G45" s="15">
        <v>0</v>
      </c>
    </row>
    <row r="46" spans="1:8" x14ac:dyDescent="0.25">
      <c r="A46" s="12" t="s">
        <v>24</v>
      </c>
      <c r="B46" s="13" t="s">
        <v>15</v>
      </c>
      <c r="C46" s="14">
        <v>2</v>
      </c>
      <c r="D46" s="14">
        <v>2</v>
      </c>
      <c r="E46" s="14">
        <v>2</v>
      </c>
      <c r="F46" s="15">
        <v>2</v>
      </c>
      <c r="G46" s="15">
        <v>2</v>
      </c>
    </row>
    <row r="47" spans="1:8" x14ac:dyDescent="0.25">
      <c r="A47" s="12" t="s">
        <v>22</v>
      </c>
      <c r="B47" s="13" t="s">
        <v>25</v>
      </c>
      <c r="C47" s="14">
        <v>20</v>
      </c>
      <c r="D47" s="14">
        <v>20</v>
      </c>
      <c r="E47" s="14">
        <v>20</v>
      </c>
      <c r="F47" s="15">
        <v>20</v>
      </c>
      <c r="G47" s="15">
        <v>20</v>
      </c>
    </row>
    <row r="48" spans="1:8" ht="24" x14ac:dyDescent="0.25">
      <c r="A48" s="12" t="s">
        <v>16</v>
      </c>
      <c r="B48" s="13" t="s">
        <v>13</v>
      </c>
      <c r="C48" s="14">
        <v>6.3E-2</v>
      </c>
      <c r="D48" s="14">
        <v>4.1000000000000002E-2</v>
      </c>
      <c r="E48" s="14">
        <v>5.0999999999999997E-2</v>
      </c>
      <c r="F48" s="16">
        <v>0.13700000000000001</v>
      </c>
      <c r="G48" s="16">
        <v>0.13700000000000001</v>
      </c>
      <c r="H48" s="17" t="s">
        <v>26</v>
      </c>
    </row>
    <row r="49" spans="1:8" x14ac:dyDescent="0.25">
      <c r="A49" s="12" t="s">
        <v>27</v>
      </c>
      <c r="B49" s="13" t="s">
        <v>13</v>
      </c>
      <c r="C49" s="14">
        <v>5.8000000000000003E-2</v>
      </c>
      <c r="D49" s="14">
        <v>3.4000000000000002E-2</v>
      </c>
      <c r="E49" s="14">
        <v>5.7000000000000002E-2</v>
      </c>
      <c r="F49" s="15">
        <f>F50+F51</f>
        <v>0.17599999999999999</v>
      </c>
      <c r="G49" s="15">
        <f>G50+G51</f>
        <v>4.7E-2</v>
      </c>
    </row>
    <row r="50" spans="1:8" x14ac:dyDescent="0.25">
      <c r="A50" s="12" t="s">
        <v>17</v>
      </c>
      <c r="B50" s="13" t="s">
        <v>13</v>
      </c>
      <c r="C50" s="14">
        <v>4.7E-2</v>
      </c>
      <c r="D50" s="14">
        <v>3.4000000000000002E-2</v>
      </c>
      <c r="E50" s="14">
        <v>5.1999999999999998E-2</v>
      </c>
      <c r="F50" s="15">
        <v>4.7E-2</v>
      </c>
      <c r="G50" s="15">
        <v>4.7E-2</v>
      </c>
    </row>
    <row r="51" spans="1:8" x14ac:dyDescent="0.25">
      <c r="A51" s="12" t="s">
        <v>18</v>
      </c>
      <c r="B51" s="13" t="s">
        <v>13</v>
      </c>
      <c r="C51" s="14">
        <v>1.0999999999999999E-2</v>
      </c>
      <c r="D51" s="14">
        <v>1E-3</v>
      </c>
      <c r="E51" s="14">
        <v>5.0000000000000001E-3</v>
      </c>
      <c r="F51" s="15">
        <v>0.129</v>
      </c>
      <c r="G51" s="15">
        <v>0</v>
      </c>
    </row>
    <row r="52" spans="1:8" ht="24" x14ac:dyDescent="0.25">
      <c r="A52" s="12" t="s">
        <v>19</v>
      </c>
      <c r="B52" s="13" t="s">
        <v>13</v>
      </c>
      <c r="C52" s="14">
        <v>0.34599999999999997</v>
      </c>
      <c r="D52" s="14">
        <v>0.32</v>
      </c>
      <c r="E52" s="14">
        <v>0.34</v>
      </c>
      <c r="F52" s="15">
        <v>0.35599999999999998</v>
      </c>
      <c r="G52" s="15">
        <v>0.36899999999999999</v>
      </c>
    </row>
    <row r="53" spans="1:8" ht="24" x14ac:dyDescent="0.25">
      <c r="A53" s="12" t="s">
        <v>20</v>
      </c>
      <c r="B53" s="13" t="s">
        <v>13</v>
      </c>
      <c r="C53" s="14">
        <v>0</v>
      </c>
      <c r="D53" s="14">
        <v>0</v>
      </c>
      <c r="E53" s="14">
        <v>0</v>
      </c>
      <c r="F53" s="15">
        <v>0</v>
      </c>
      <c r="G53" s="15">
        <v>0</v>
      </c>
    </row>
    <row r="54" spans="1:8" x14ac:dyDescent="0.25">
      <c r="A54" s="12" t="s">
        <v>28</v>
      </c>
      <c r="B54" s="13" t="s">
        <v>13</v>
      </c>
      <c r="C54" s="14">
        <v>-0.40899999999999997</v>
      </c>
      <c r="D54" s="14">
        <v>-0.36199999999999999</v>
      </c>
      <c r="E54" s="14">
        <v>-0.39100000000000001</v>
      </c>
      <c r="F54" s="15">
        <v>0</v>
      </c>
      <c r="G54" s="15">
        <v>0</v>
      </c>
    </row>
    <row r="55" spans="1:8" x14ac:dyDescent="0.25">
      <c r="A55" s="12" t="s">
        <v>21</v>
      </c>
      <c r="B55" s="13" t="s">
        <v>2</v>
      </c>
      <c r="C55" s="18">
        <v>0</v>
      </c>
      <c r="D55" s="18">
        <v>0</v>
      </c>
      <c r="E55" s="18">
        <v>0</v>
      </c>
      <c r="F55" s="18">
        <v>0</v>
      </c>
      <c r="G55" s="18">
        <v>0</v>
      </c>
    </row>
    <row r="56" spans="1:8" ht="15.6" customHeight="1" x14ac:dyDescent="0.25">
      <c r="A56" s="26" t="s">
        <v>33</v>
      </c>
      <c r="B56" s="27"/>
      <c r="C56" s="27"/>
      <c r="D56" s="27"/>
      <c r="E56" s="27"/>
      <c r="F56" s="27"/>
      <c r="G56" s="27"/>
    </row>
    <row r="57" spans="1:8" x14ac:dyDescent="0.25">
      <c r="A57" s="12" t="s">
        <v>12</v>
      </c>
      <c r="B57" s="13" t="s">
        <v>13</v>
      </c>
      <c r="C57" s="14">
        <v>5.85</v>
      </c>
      <c r="D57" s="14">
        <v>5.85</v>
      </c>
      <c r="E57" s="14">
        <v>5.85</v>
      </c>
      <c r="F57" s="15">
        <v>5.85</v>
      </c>
      <c r="G57" s="15">
        <v>5.85</v>
      </c>
    </row>
    <row r="58" spans="1:8" x14ac:dyDescent="0.25">
      <c r="A58" s="12" t="s">
        <v>14</v>
      </c>
      <c r="B58" s="13" t="s">
        <v>3</v>
      </c>
      <c r="C58" s="14">
        <v>40</v>
      </c>
      <c r="D58" s="14">
        <v>41</v>
      </c>
      <c r="E58" s="14">
        <v>42</v>
      </c>
      <c r="F58" s="15">
        <v>3</v>
      </c>
      <c r="G58" s="15">
        <v>4</v>
      </c>
    </row>
    <row r="59" spans="1:8" x14ac:dyDescent="0.25">
      <c r="A59" s="12" t="s">
        <v>24</v>
      </c>
      <c r="B59" s="13" t="s">
        <v>15</v>
      </c>
      <c r="C59" s="14">
        <v>0</v>
      </c>
      <c r="D59" s="14">
        <v>0</v>
      </c>
      <c r="E59" s="14">
        <v>0</v>
      </c>
      <c r="F59" s="15">
        <v>0</v>
      </c>
      <c r="G59" s="15">
        <v>0</v>
      </c>
    </row>
    <row r="60" spans="1:8" x14ac:dyDescent="0.25">
      <c r="A60" s="12" t="s">
        <v>22</v>
      </c>
      <c r="B60" s="13" t="s">
        <v>25</v>
      </c>
      <c r="C60" s="14">
        <v>0</v>
      </c>
      <c r="D60" s="14">
        <v>0</v>
      </c>
      <c r="E60" s="14">
        <v>0</v>
      </c>
      <c r="F60" s="15">
        <v>0</v>
      </c>
      <c r="G60" s="15">
        <v>0</v>
      </c>
    </row>
    <row r="61" spans="1:8" ht="24" x14ac:dyDescent="0.25">
      <c r="A61" s="12" t="s">
        <v>16</v>
      </c>
      <c r="B61" s="13" t="s">
        <v>13</v>
      </c>
      <c r="C61" s="14">
        <v>8.9999999999999993E-3</v>
      </c>
      <c r="D61" s="14">
        <v>6.0000000000000001E-3</v>
      </c>
      <c r="E61" s="14">
        <v>0.01</v>
      </c>
      <c r="F61" s="16">
        <v>0.123</v>
      </c>
      <c r="G61" s="16">
        <v>0.123</v>
      </c>
      <c r="H61" s="17"/>
    </row>
    <row r="62" spans="1:8" x14ac:dyDescent="0.25">
      <c r="A62" s="12" t="s">
        <v>27</v>
      </c>
      <c r="B62" s="13" t="s">
        <v>13</v>
      </c>
      <c r="C62" s="14">
        <v>1E-3</v>
      </c>
      <c r="D62" s="14">
        <v>1E-3</v>
      </c>
      <c r="E62" s="14">
        <v>5.0000000000000001E-3</v>
      </c>
      <c r="F62" s="15">
        <f>F63+F64</f>
        <v>8.0000000000000002E-3</v>
      </c>
      <c r="G62" s="15">
        <f>G63+G64</f>
        <v>5.0000000000000001E-3</v>
      </c>
    </row>
    <row r="63" spans="1:8" x14ac:dyDescent="0.25">
      <c r="A63" s="12" t="s">
        <v>17</v>
      </c>
      <c r="B63" s="13" t="s">
        <v>13</v>
      </c>
      <c r="C63" s="14">
        <v>1E-3</v>
      </c>
      <c r="D63" s="14">
        <v>1E-3</v>
      </c>
      <c r="E63" s="14">
        <v>5.0000000000000001E-3</v>
      </c>
      <c r="F63" s="15">
        <v>8.0000000000000002E-3</v>
      </c>
      <c r="G63" s="15">
        <v>5.0000000000000001E-3</v>
      </c>
    </row>
    <row r="64" spans="1:8" x14ac:dyDescent="0.25">
      <c r="A64" s="12" t="s">
        <v>18</v>
      </c>
      <c r="B64" s="13" t="s">
        <v>13</v>
      </c>
      <c r="C64" s="14">
        <v>0</v>
      </c>
      <c r="D64" s="14">
        <v>0</v>
      </c>
      <c r="E64" s="14">
        <v>0</v>
      </c>
      <c r="F64" s="15">
        <v>0</v>
      </c>
      <c r="G64" s="15">
        <v>0</v>
      </c>
    </row>
    <row r="65" spans="1:8" ht="24" x14ac:dyDescent="0.25">
      <c r="A65" s="12" t="s">
        <v>19</v>
      </c>
      <c r="B65" s="13" t="s">
        <v>13</v>
      </c>
      <c r="C65" s="14">
        <v>1E-3</v>
      </c>
      <c r="D65" s="14">
        <v>1E-3</v>
      </c>
      <c r="E65" s="14">
        <v>0</v>
      </c>
      <c r="F65" s="15">
        <v>0</v>
      </c>
      <c r="G65" s="15">
        <v>0</v>
      </c>
      <c r="H65" s="7" t="s">
        <v>34</v>
      </c>
    </row>
    <row r="66" spans="1:8" ht="24" x14ac:dyDescent="0.25">
      <c r="A66" s="12" t="s">
        <v>20</v>
      </c>
      <c r="B66" s="13" t="s">
        <v>13</v>
      </c>
      <c r="C66" s="14">
        <v>0</v>
      </c>
      <c r="D66" s="14">
        <v>0</v>
      </c>
      <c r="E66" s="14">
        <v>0</v>
      </c>
      <c r="F66" s="15">
        <v>0</v>
      </c>
      <c r="G66" s="15">
        <v>0</v>
      </c>
    </row>
    <row r="67" spans="1:8" x14ac:dyDescent="0.25">
      <c r="A67" s="12" t="s">
        <v>28</v>
      </c>
      <c r="B67" s="13" t="s">
        <v>13</v>
      </c>
      <c r="C67" s="14">
        <v>5.8410000000000002</v>
      </c>
      <c r="D67" s="14">
        <v>5.843</v>
      </c>
      <c r="E67" s="14">
        <v>5.8390000000000004</v>
      </c>
      <c r="F67" s="15">
        <f>F57-F62</f>
        <v>5.8419999999999996</v>
      </c>
      <c r="G67" s="15">
        <f>G57-G62</f>
        <v>5.8449999999999998</v>
      </c>
    </row>
    <row r="68" spans="1:8" x14ac:dyDescent="0.25">
      <c r="A68" s="12" t="s">
        <v>21</v>
      </c>
      <c r="B68" s="13" t="s">
        <v>2</v>
      </c>
      <c r="C68" s="18">
        <v>0.998</v>
      </c>
      <c r="D68" s="18">
        <v>0.999</v>
      </c>
      <c r="E68" s="18">
        <v>0.998</v>
      </c>
      <c r="F68" s="18">
        <f>F67/F57</f>
        <v>0.99863247863247862</v>
      </c>
      <c r="G68" s="18">
        <f>G67/G57</f>
        <v>0.99914529914529915</v>
      </c>
    </row>
    <row r="69" spans="1:8" ht="15.6" customHeight="1" x14ac:dyDescent="0.25">
      <c r="A69" s="26" t="s">
        <v>35</v>
      </c>
      <c r="B69" s="27"/>
      <c r="C69" s="27"/>
      <c r="D69" s="27"/>
      <c r="E69" s="27"/>
      <c r="F69" s="27"/>
      <c r="G69" s="27"/>
    </row>
    <row r="70" spans="1:8" x14ac:dyDescent="0.25">
      <c r="A70" s="12" t="s">
        <v>12</v>
      </c>
      <c r="B70" s="13" t="s">
        <v>13</v>
      </c>
      <c r="C70" s="14">
        <v>30</v>
      </c>
      <c r="D70" s="14">
        <v>30</v>
      </c>
      <c r="E70" s="14">
        <v>30</v>
      </c>
      <c r="F70" s="15">
        <v>30</v>
      </c>
      <c r="G70" s="15">
        <v>30</v>
      </c>
    </row>
    <row r="71" spans="1:8" x14ac:dyDescent="0.25">
      <c r="A71" s="12" t="s">
        <v>14</v>
      </c>
      <c r="B71" s="13" t="s">
        <v>3</v>
      </c>
      <c r="C71" s="14">
        <v>26</v>
      </c>
      <c r="D71" s="14">
        <v>27</v>
      </c>
      <c r="E71" s="14">
        <v>28</v>
      </c>
      <c r="F71" s="15">
        <v>29</v>
      </c>
      <c r="G71" s="15">
        <v>30</v>
      </c>
    </row>
    <row r="72" spans="1:8" x14ac:dyDescent="0.25">
      <c r="A72" s="12" t="s">
        <v>24</v>
      </c>
      <c r="B72" s="13" t="s">
        <v>15</v>
      </c>
      <c r="C72" s="14">
        <v>2</v>
      </c>
      <c r="D72" s="14">
        <v>2</v>
      </c>
      <c r="E72" s="14">
        <v>2</v>
      </c>
      <c r="F72" s="19">
        <v>2</v>
      </c>
      <c r="G72" s="19">
        <v>2</v>
      </c>
    </row>
    <row r="73" spans="1:8" x14ac:dyDescent="0.25">
      <c r="A73" s="12" t="s">
        <v>22</v>
      </c>
      <c r="B73" s="13" t="s">
        <v>25</v>
      </c>
      <c r="C73" s="14">
        <v>100</v>
      </c>
      <c r="D73" s="14">
        <v>100</v>
      </c>
      <c r="E73" s="14">
        <v>100</v>
      </c>
      <c r="F73" s="19">
        <v>100</v>
      </c>
      <c r="G73" s="19">
        <v>100</v>
      </c>
    </row>
    <row r="74" spans="1:8" ht="24" x14ac:dyDescent="0.25">
      <c r="A74" s="12" t="s">
        <v>16</v>
      </c>
      <c r="B74" s="13" t="s">
        <v>13</v>
      </c>
      <c r="C74" s="14">
        <v>0.21199999999999999</v>
      </c>
      <c r="D74" s="14">
        <v>0.127</v>
      </c>
      <c r="E74" s="14">
        <v>0.107</v>
      </c>
      <c r="F74" s="16">
        <v>0.20499999999999999</v>
      </c>
      <c r="G74" s="16">
        <v>0.20499999999999999</v>
      </c>
      <c r="H74" s="17"/>
    </row>
    <row r="75" spans="1:8" x14ac:dyDescent="0.25">
      <c r="A75" s="12" t="s">
        <v>27</v>
      </c>
      <c r="B75" s="13" t="s">
        <v>13</v>
      </c>
      <c r="C75" s="14">
        <v>0.04</v>
      </c>
      <c r="D75" s="14">
        <v>3.9E-2</v>
      </c>
      <c r="E75" s="14">
        <v>0.04</v>
      </c>
      <c r="F75" s="15">
        <f>F76+F77</f>
        <v>3.9E-2</v>
      </c>
      <c r="G75" s="15">
        <f>G76+G77</f>
        <v>0.04</v>
      </c>
    </row>
    <row r="76" spans="1:8" x14ac:dyDescent="0.25">
      <c r="A76" s="12" t="s">
        <v>17</v>
      </c>
      <c r="B76" s="13" t="s">
        <v>13</v>
      </c>
      <c r="C76" s="14">
        <v>0.04</v>
      </c>
      <c r="D76" s="14">
        <v>3.9E-2</v>
      </c>
      <c r="E76" s="14">
        <v>3.5999999999999997E-2</v>
      </c>
      <c r="F76" s="15">
        <v>3.9E-2</v>
      </c>
      <c r="G76" s="15">
        <v>0.04</v>
      </c>
    </row>
    <row r="77" spans="1:8" x14ac:dyDescent="0.25">
      <c r="A77" s="12" t="s">
        <v>18</v>
      </c>
      <c r="B77" s="13" t="s">
        <v>13</v>
      </c>
      <c r="C77" s="14">
        <v>0</v>
      </c>
      <c r="D77" s="14">
        <v>0</v>
      </c>
      <c r="E77" s="14">
        <v>3.0000000000000001E-3</v>
      </c>
      <c r="F77" s="15">
        <v>0</v>
      </c>
      <c r="G77" s="15">
        <v>0</v>
      </c>
    </row>
    <row r="78" spans="1:8" ht="24" x14ac:dyDescent="0.25">
      <c r="A78" s="12" t="s">
        <v>19</v>
      </c>
      <c r="B78" s="13" t="s">
        <v>13</v>
      </c>
      <c r="C78" s="14">
        <v>2.0139999999999998</v>
      </c>
      <c r="D78" s="14">
        <v>2.1659999999999999</v>
      </c>
      <c r="E78" s="14">
        <v>2.14</v>
      </c>
      <c r="F78" s="15">
        <v>2.1779999999999999</v>
      </c>
      <c r="G78" s="15">
        <v>1.925</v>
      </c>
    </row>
    <row r="79" spans="1:8" ht="24" x14ac:dyDescent="0.25">
      <c r="A79" s="12" t="s">
        <v>20</v>
      </c>
      <c r="B79" s="13" t="s">
        <v>13</v>
      </c>
      <c r="C79" s="14">
        <v>0</v>
      </c>
      <c r="D79" s="14">
        <v>0</v>
      </c>
      <c r="E79" s="14">
        <v>0</v>
      </c>
      <c r="F79" s="15">
        <v>0</v>
      </c>
      <c r="G79" s="15">
        <v>0</v>
      </c>
    </row>
    <row r="80" spans="1:8" x14ac:dyDescent="0.25">
      <c r="A80" s="12" t="s">
        <v>28</v>
      </c>
      <c r="B80" s="13" t="s">
        <v>13</v>
      </c>
      <c r="C80" s="14">
        <v>27.774000000000001</v>
      </c>
      <c r="D80" s="14">
        <v>27.707999999999998</v>
      </c>
      <c r="E80" s="14">
        <v>27.751999999999999</v>
      </c>
      <c r="F80" s="15">
        <f>F70-F75-F78</f>
        <v>27.782999999999998</v>
      </c>
      <c r="G80" s="15">
        <f>G70-G75-G78</f>
        <v>28.035</v>
      </c>
    </row>
    <row r="81" spans="1:8" x14ac:dyDescent="0.25">
      <c r="A81" s="12" t="s">
        <v>21</v>
      </c>
      <c r="B81" s="13" t="s">
        <v>2</v>
      </c>
      <c r="C81" s="18">
        <v>0.92600000000000005</v>
      </c>
      <c r="D81" s="18">
        <v>0.92400000000000004</v>
      </c>
      <c r="E81" s="18">
        <v>0.92500000000000004</v>
      </c>
      <c r="F81" s="18">
        <f>F80/F70</f>
        <v>0.92609999999999992</v>
      </c>
      <c r="G81" s="18">
        <f>G80/G70</f>
        <v>0.9345</v>
      </c>
    </row>
    <row r="82" spans="1:8" ht="15.6" customHeight="1" x14ac:dyDescent="0.25">
      <c r="A82" s="26" t="s">
        <v>36</v>
      </c>
      <c r="B82" s="27"/>
      <c r="C82" s="27"/>
      <c r="D82" s="27"/>
      <c r="E82" s="27"/>
      <c r="F82" s="27"/>
      <c r="G82" s="27"/>
    </row>
    <row r="83" spans="1:8" x14ac:dyDescent="0.25">
      <c r="A83" s="12" t="s">
        <v>12</v>
      </c>
      <c r="B83" s="13" t="s">
        <v>13</v>
      </c>
      <c r="C83" s="14">
        <v>12</v>
      </c>
      <c r="D83" s="14">
        <v>12</v>
      </c>
      <c r="E83" s="14">
        <v>12</v>
      </c>
      <c r="F83" s="15">
        <v>12</v>
      </c>
      <c r="G83" s="15">
        <v>12</v>
      </c>
    </row>
    <row r="84" spans="1:8" x14ac:dyDescent="0.25">
      <c r="A84" s="12" t="s">
        <v>14</v>
      </c>
      <c r="B84" s="13" t="s">
        <v>3</v>
      </c>
      <c r="C84" s="14">
        <v>22</v>
      </c>
      <c r="D84" s="14">
        <v>23</v>
      </c>
      <c r="E84" s="14">
        <v>24</v>
      </c>
      <c r="F84" s="15">
        <v>25</v>
      </c>
      <c r="G84" s="15">
        <v>26</v>
      </c>
    </row>
    <row r="85" spans="1:8" x14ac:dyDescent="0.25">
      <c r="A85" s="12" t="s">
        <v>24</v>
      </c>
      <c r="B85" s="13" t="s">
        <v>15</v>
      </c>
      <c r="C85" s="14">
        <v>0</v>
      </c>
      <c r="D85" s="14">
        <v>0</v>
      </c>
      <c r="E85" s="14">
        <v>0</v>
      </c>
      <c r="F85" s="15">
        <v>0</v>
      </c>
      <c r="G85" s="15">
        <v>0</v>
      </c>
    </row>
    <row r="86" spans="1:8" x14ac:dyDescent="0.25">
      <c r="A86" s="12" t="s">
        <v>22</v>
      </c>
      <c r="B86" s="13" t="s">
        <v>25</v>
      </c>
      <c r="C86" s="14">
        <v>0</v>
      </c>
      <c r="D86" s="14">
        <v>0</v>
      </c>
      <c r="E86" s="14">
        <v>0</v>
      </c>
      <c r="F86" s="15">
        <v>0</v>
      </c>
      <c r="G86" s="15">
        <v>0</v>
      </c>
    </row>
    <row r="87" spans="1:8" ht="24" x14ac:dyDescent="0.25">
      <c r="A87" s="12" t="s">
        <v>16</v>
      </c>
      <c r="B87" s="13" t="s">
        <v>13</v>
      </c>
      <c r="C87" s="14">
        <v>1.121</v>
      </c>
      <c r="D87" s="14">
        <v>1.226</v>
      </c>
      <c r="E87" s="14">
        <v>1.1559999999999999</v>
      </c>
      <c r="F87" s="16">
        <v>2.4009999999999998</v>
      </c>
      <c r="G87" s="16">
        <v>2.4009999999999998</v>
      </c>
      <c r="H87" s="17" t="s">
        <v>26</v>
      </c>
    </row>
    <row r="88" spans="1:8" x14ac:dyDescent="0.25">
      <c r="A88" s="12" t="s">
        <v>27</v>
      </c>
      <c r="B88" s="13" t="s">
        <v>13</v>
      </c>
      <c r="C88" s="14">
        <v>0.98099999999999998</v>
      </c>
      <c r="D88" s="14">
        <v>1.087</v>
      </c>
      <c r="E88" s="14">
        <v>1.0549999999999999</v>
      </c>
      <c r="F88" s="15">
        <f>F89+F90</f>
        <v>1.9079999999999999</v>
      </c>
      <c r="G88" s="15">
        <f>G89+G90</f>
        <v>1.1930000000000001</v>
      </c>
    </row>
    <row r="89" spans="1:8" x14ac:dyDescent="0.25">
      <c r="A89" s="12" t="s">
        <v>17</v>
      </c>
      <c r="B89" s="13" t="s">
        <v>13</v>
      </c>
      <c r="C89" s="14">
        <v>0.95099999999999996</v>
      </c>
      <c r="D89" s="14">
        <v>0.92800000000000005</v>
      </c>
      <c r="E89" s="14">
        <v>0.88800000000000001</v>
      </c>
      <c r="F89" s="15">
        <v>0.94799999999999995</v>
      </c>
      <c r="G89" s="15">
        <v>1.1930000000000001</v>
      </c>
    </row>
    <row r="90" spans="1:8" x14ac:dyDescent="0.25">
      <c r="A90" s="12" t="s">
        <v>18</v>
      </c>
      <c r="B90" s="13" t="s">
        <v>13</v>
      </c>
      <c r="C90" s="14">
        <v>0.03</v>
      </c>
      <c r="D90" s="14">
        <v>0.159</v>
      </c>
      <c r="E90" s="14">
        <v>0.16800000000000001</v>
      </c>
      <c r="F90" s="15">
        <v>0.96</v>
      </c>
      <c r="G90" s="15">
        <v>0</v>
      </c>
    </row>
    <row r="91" spans="1:8" ht="24" x14ac:dyDescent="0.25">
      <c r="A91" s="12" t="s">
        <v>19</v>
      </c>
      <c r="B91" s="13" t="s">
        <v>13</v>
      </c>
      <c r="C91" s="14">
        <v>0.92</v>
      </c>
      <c r="D91" s="14">
        <v>1.276</v>
      </c>
      <c r="E91" s="14">
        <v>0.66600000000000004</v>
      </c>
      <c r="F91" s="15">
        <v>1.4890000000000001</v>
      </c>
      <c r="G91" s="15">
        <v>0.93500000000000005</v>
      </c>
      <c r="H91" s="7" t="s">
        <v>34</v>
      </c>
    </row>
    <row r="92" spans="1:8" ht="24" x14ac:dyDescent="0.25">
      <c r="A92" s="12" t="s">
        <v>20</v>
      </c>
      <c r="B92" s="13" t="s">
        <v>13</v>
      </c>
      <c r="C92" s="14">
        <v>0</v>
      </c>
      <c r="D92" s="14">
        <v>0</v>
      </c>
      <c r="E92" s="14">
        <v>0</v>
      </c>
      <c r="F92" s="15">
        <v>0</v>
      </c>
      <c r="G92" s="15">
        <v>0</v>
      </c>
    </row>
    <row r="93" spans="1:8" x14ac:dyDescent="0.25">
      <c r="A93" s="12" t="s">
        <v>28</v>
      </c>
      <c r="B93" s="13" t="s">
        <v>13</v>
      </c>
      <c r="C93" s="14">
        <v>9.9600000000000009</v>
      </c>
      <c r="D93" s="14">
        <v>9.4979999999999993</v>
      </c>
      <c r="E93" s="14">
        <v>10.177</v>
      </c>
      <c r="F93" s="15">
        <f>F83-F88-F91</f>
        <v>8.6029999999999998</v>
      </c>
      <c r="G93" s="15">
        <f>G83-G88-G91</f>
        <v>9.8719999999999999</v>
      </c>
    </row>
    <row r="94" spans="1:8" x14ac:dyDescent="0.25">
      <c r="A94" s="12" t="s">
        <v>21</v>
      </c>
      <c r="B94" s="13" t="s">
        <v>2</v>
      </c>
      <c r="C94" s="18">
        <v>0.83</v>
      </c>
      <c r="D94" s="18">
        <v>0.79100000000000004</v>
      </c>
      <c r="E94" s="18">
        <v>0.84799999999999998</v>
      </c>
      <c r="F94" s="18">
        <f>F93/F83</f>
        <v>0.71691666666666665</v>
      </c>
      <c r="G94" s="18">
        <f>G93/G83</f>
        <v>0.82266666666666666</v>
      </c>
    </row>
    <row r="95" spans="1:8" ht="15.6" customHeight="1" x14ac:dyDescent="0.25">
      <c r="A95" s="26" t="s">
        <v>37</v>
      </c>
      <c r="B95" s="27"/>
      <c r="C95" s="27"/>
      <c r="D95" s="27"/>
      <c r="E95" s="27"/>
      <c r="F95" s="27"/>
      <c r="G95" s="27"/>
    </row>
    <row r="96" spans="1:8" x14ac:dyDescent="0.25">
      <c r="A96" s="12" t="s">
        <v>12</v>
      </c>
      <c r="B96" s="13" t="s">
        <v>13</v>
      </c>
      <c r="C96" s="14">
        <v>0</v>
      </c>
      <c r="D96" s="14">
        <v>1.5</v>
      </c>
      <c r="E96" s="14">
        <v>1.5</v>
      </c>
      <c r="F96" s="15">
        <v>1.5</v>
      </c>
      <c r="G96" s="15">
        <v>1.5</v>
      </c>
    </row>
    <row r="97" spans="1:8" x14ac:dyDescent="0.25">
      <c r="A97" s="12" t="s">
        <v>14</v>
      </c>
      <c r="B97" s="13" t="s">
        <v>3</v>
      </c>
      <c r="C97" s="14">
        <v>0</v>
      </c>
      <c r="D97" s="14">
        <v>0</v>
      </c>
      <c r="E97" s="14">
        <v>1</v>
      </c>
      <c r="F97" s="15">
        <v>2</v>
      </c>
      <c r="G97" s="15">
        <v>3</v>
      </c>
    </row>
    <row r="98" spans="1:8" x14ac:dyDescent="0.25">
      <c r="A98" s="12" t="s">
        <v>24</v>
      </c>
      <c r="B98" s="13" t="s">
        <v>15</v>
      </c>
      <c r="C98" s="14">
        <v>2</v>
      </c>
      <c r="D98" s="14">
        <v>2</v>
      </c>
      <c r="E98" s="14">
        <v>2</v>
      </c>
      <c r="F98" s="15">
        <v>0</v>
      </c>
      <c r="G98" s="15">
        <v>0</v>
      </c>
    </row>
    <row r="99" spans="1:8" x14ac:dyDescent="0.25">
      <c r="A99" s="12" t="s">
        <v>22</v>
      </c>
      <c r="B99" s="13" t="s">
        <v>25</v>
      </c>
      <c r="C99" s="14">
        <v>20</v>
      </c>
      <c r="D99" s="14">
        <v>20</v>
      </c>
      <c r="E99" s="14">
        <v>20</v>
      </c>
      <c r="F99" s="15">
        <v>0</v>
      </c>
      <c r="G99" s="15">
        <v>0</v>
      </c>
    </row>
    <row r="100" spans="1:8" ht="24" x14ac:dyDescent="0.25">
      <c r="A100" s="12" t="s">
        <v>16</v>
      </c>
      <c r="B100" s="13" t="s">
        <v>13</v>
      </c>
      <c r="C100" s="14">
        <v>0.02</v>
      </c>
      <c r="D100" s="14">
        <v>3.5999999999999997E-2</v>
      </c>
      <c r="E100" s="14">
        <v>1.6E-2</v>
      </c>
      <c r="F100" s="16">
        <v>7.5999999999999998E-2</v>
      </c>
      <c r="G100" s="16">
        <v>7.5999999999999998E-2</v>
      </c>
      <c r="H100" s="17" t="s">
        <v>26</v>
      </c>
    </row>
    <row r="101" spans="1:8" x14ac:dyDescent="0.25">
      <c r="A101" s="12" t="s">
        <v>27</v>
      </c>
      <c r="B101" s="13" t="s">
        <v>13</v>
      </c>
      <c r="C101" s="14">
        <v>3.0000000000000001E-3</v>
      </c>
      <c r="D101" s="14">
        <v>1.9E-2</v>
      </c>
      <c r="E101" s="14">
        <v>8.0000000000000002E-3</v>
      </c>
      <c r="F101" s="15">
        <f>F102+F103</f>
        <v>4.0000000000000001E-3</v>
      </c>
      <c r="G101" s="15">
        <f>G102+G103</f>
        <v>4.0000000000000001E-3</v>
      </c>
    </row>
    <row r="102" spans="1:8" x14ac:dyDescent="0.25">
      <c r="A102" s="12" t="s">
        <v>17</v>
      </c>
      <c r="B102" s="13" t="s">
        <v>13</v>
      </c>
      <c r="C102" s="14">
        <v>3.0000000000000001E-3</v>
      </c>
      <c r="D102" s="14">
        <v>1.9E-2</v>
      </c>
      <c r="E102" s="14">
        <v>8.0000000000000002E-3</v>
      </c>
      <c r="F102" s="15">
        <v>4.0000000000000001E-3</v>
      </c>
      <c r="G102" s="15">
        <v>4.0000000000000001E-3</v>
      </c>
    </row>
    <row r="103" spans="1:8" x14ac:dyDescent="0.25">
      <c r="A103" s="12" t="s">
        <v>18</v>
      </c>
      <c r="B103" s="13" t="s">
        <v>13</v>
      </c>
      <c r="C103" s="14">
        <v>0</v>
      </c>
      <c r="D103" s="14">
        <v>0</v>
      </c>
      <c r="E103" s="14">
        <v>0</v>
      </c>
      <c r="F103" s="15">
        <v>0</v>
      </c>
      <c r="G103" s="15">
        <v>0</v>
      </c>
    </row>
    <row r="104" spans="1:8" ht="24" x14ac:dyDescent="0.25">
      <c r="A104" s="12" t="s">
        <v>19</v>
      </c>
      <c r="B104" s="13" t="s">
        <v>13</v>
      </c>
      <c r="C104" s="14">
        <v>0.185</v>
      </c>
      <c r="D104" s="14">
        <v>0.14000000000000001</v>
      </c>
      <c r="E104" s="14">
        <v>7.6999999999999999E-2</v>
      </c>
      <c r="F104" s="15">
        <v>0.107</v>
      </c>
      <c r="G104" s="15">
        <v>0.114</v>
      </c>
    </row>
    <row r="105" spans="1:8" ht="24" x14ac:dyDescent="0.25">
      <c r="A105" s="12" t="s">
        <v>20</v>
      </c>
      <c r="B105" s="13" t="s">
        <v>13</v>
      </c>
      <c r="C105" s="14">
        <v>0</v>
      </c>
      <c r="D105" s="14">
        <v>0</v>
      </c>
      <c r="E105" s="14">
        <v>0</v>
      </c>
      <c r="F105" s="15">
        <v>0</v>
      </c>
      <c r="G105" s="15">
        <v>0</v>
      </c>
    </row>
    <row r="106" spans="1:8" x14ac:dyDescent="0.25">
      <c r="A106" s="12" t="s">
        <v>28</v>
      </c>
      <c r="B106" s="13" t="s">
        <v>13</v>
      </c>
      <c r="C106" s="14">
        <v>-0.20399999999999999</v>
      </c>
      <c r="D106" s="14">
        <v>1.3240000000000001</v>
      </c>
      <c r="E106" s="14">
        <v>1.407</v>
      </c>
      <c r="F106" s="15">
        <f>F96-F101-F104</f>
        <v>1.389</v>
      </c>
      <c r="G106" s="15">
        <f>G96-G101-G104</f>
        <v>1.3819999999999999</v>
      </c>
    </row>
    <row r="107" spans="1:8" x14ac:dyDescent="0.25">
      <c r="A107" s="12" t="s">
        <v>21</v>
      </c>
      <c r="B107" s="13" t="s">
        <v>2</v>
      </c>
      <c r="C107" s="18">
        <v>0</v>
      </c>
      <c r="D107" s="18">
        <v>0.88300000000000001</v>
      </c>
      <c r="E107" s="18">
        <v>0.93799999999999994</v>
      </c>
      <c r="F107" s="18">
        <f>F106/F96</f>
        <v>0.92600000000000005</v>
      </c>
      <c r="G107" s="18">
        <f>G106/G96</f>
        <v>0.92133333333333323</v>
      </c>
    </row>
    <row r="108" spans="1:8" ht="15.6" customHeight="1" x14ac:dyDescent="0.25">
      <c r="A108" s="26" t="s">
        <v>38</v>
      </c>
      <c r="B108" s="27"/>
      <c r="C108" s="27"/>
      <c r="D108" s="27"/>
      <c r="E108" s="27"/>
      <c r="F108" s="27"/>
      <c r="G108" s="27"/>
    </row>
    <row r="109" spans="1:8" x14ac:dyDescent="0.25">
      <c r="A109" s="12" t="s">
        <v>12</v>
      </c>
      <c r="B109" s="13" t="s">
        <v>13</v>
      </c>
      <c r="C109" s="14">
        <v>5.85</v>
      </c>
      <c r="D109" s="14">
        <v>5.85</v>
      </c>
      <c r="E109" s="14">
        <v>5.85</v>
      </c>
      <c r="F109" s="15">
        <v>5.85</v>
      </c>
      <c r="G109" s="15">
        <v>5.85</v>
      </c>
    </row>
    <row r="110" spans="1:8" x14ac:dyDescent="0.25">
      <c r="A110" s="12" t="s">
        <v>14</v>
      </c>
      <c r="B110" s="13" t="s">
        <v>3</v>
      </c>
      <c r="C110" s="14">
        <v>39</v>
      </c>
      <c r="D110" s="14">
        <v>40</v>
      </c>
      <c r="E110" s="14">
        <v>41</v>
      </c>
      <c r="F110" s="15">
        <v>42</v>
      </c>
      <c r="G110" s="15">
        <v>43</v>
      </c>
    </row>
    <row r="111" spans="1:8" x14ac:dyDescent="0.25">
      <c r="A111" s="12" t="s">
        <v>24</v>
      </c>
      <c r="B111" s="13" t="s">
        <v>15</v>
      </c>
      <c r="C111" s="14">
        <v>1</v>
      </c>
      <c r="D111" s="14">
        <v>1</v>
      </c>
      <c r="E111" s="14">
        <v>1</v>
      </c>
      <c r="F111" s="15">
        <v>2</v>
      </c>
      <c r="G111" s="15">
        <v>2</v>
      </c>
    </row>
    <row r="112" spans="1:8" x14ac:dyDescent="0.25">
      <c r="A112" s="12" t="s">
        <v>22</v>
      </c>
      <c r="B112" s="13" t="s">
        <v>25</v>
      </c>
      <c r="C112" s="14">
        <v>2.5</v>
      </c>
      <c r="D112" s="14">
        <v>2.5</v>
      </c>
      <c r="E112" s="14">
        <v>2.5</v>
      </c>
      <c r="F112" s="15">
        <v>2.5</v>
      </c>
      <c r="G112" s="15">
        <v>2.5</v>
      </c>
    </row>
    <row r="113" spans="1:8" ht="24" x14ac:dyDescent="0.25">
      <c r="A113" s="12" t="s">
        <v>16</v>
      </c>
      <c r="B113" s="13" t="s">
        <v>13</v>
      </c>
      <c r="C113" s="14">
        <v>8.0000000000000002E-3</v>
      </c>
      <c r="D113" s="14">
        <v>8.0000000000000002E-3</v>
      </c>
      <c r="E113" s="14">
        <v>8.0000000000000002E-3</v>
      </c>
      <c r="F113" s="16">
        <v>2.1000000000000001E-2</v>
      </c>
      <c r="G113" s="16">
        <v>2.1000000000000001E-2</v>
      </c>
      <c r="H113" s="17" t="s">
        <v>26</v>
      </c>
    </row>
    <row r="114" spans="1:8" x14ac:dyDescent="0.25">
      <c r="A114" s="12" t="s">
        <v>27</v>
      </c>
      <c r="B114" s="13" t="s">
        <v>13</v>
      </c>
      <c r="C114" s="14">
        <v>1E-3</v>
      </c>
      <c r="D114" s="14">
        <v>3.0000000000000001E-3</v>
      </c>
      <c r="E114" s="14">
        <v>2E-3</v>
      </c>
      <c r="F114" s="15">
        <f>F115+F116</f>
        <v>2E-3</v>
      </c>
      <c r="G114" s="15">
        <f>G115+G116</f>
        <v>3.0000000000000001E-3</v>
      </c>
    </row>
    <row r="115" spans="1:8" x14ac:dyDescent="0.25">
      <c r="A115" s="12" t="s">
        <v>17</v>
      </c>
      <c r="B115" s="13" t="s">
        <v>13</v>
      </c>
      <c r="C115" s="14">
        <v>1E-3</v>
      </c>
      <c r="D115" s="14">
        <v>3.0000000000000001E-3</v>
      </c>
      <c r="E115" s="14">
        <v>2E-3</v>
      </c>
      <c r="F115" s="15">
        <v>2E-3</v>
      </c>
      <c r="G115" s="15">
        <v>3.0000000000000001E-3</v>
      </c>
    </row>
    <row r="116" spans="1:8" x14ac:dyDescent="0.25">
      <c r="A116" s="12" t="s">
        <v>18</v>
      </c>
      <c r="B116" s="13" t="s">
        <v>13</v>
      </c>
      <c r="C116" s="14">
        <v>0</v>
      </c>
      <c r="D116" s="14">
        <v>0</v>
      </c>
      <c r="E116" s="14">
        <v>0</v>
      </c>
      <c r="F116" s="15">
        <v>0</v>
      </c>
      <c r="G116" s="15">
        <v>0</v>
      </c>
    </row>
    <row r="117" spans="1:8" ht="24" x14ac:dyDescent="0.25">
      <c r="A117" s="12" t="s">
        <v>19</v>
      </c>
      <c r="B117" s="13" t="s">
        <v>13</v>
      </c>
      <c r="C117" s="14">
        <v>0.12</v>
      </c>
      <c r="D117" s="14">
        <v>0.11</v>
      </c>
      <c r="E117" s="14">
        <v>0.108</v>
      </c>
      <c r="F117" s="15">
        <v>0.12</v>
      </c>
      <c r="G117" s="15">
        <v>0.10199999999999999</v>
      </c>
    </row>
    <row r="118" spans="1:8" ht="24" x14ac:dyDescent="0.25">
      <c r="A118" s="12" t="s">
        <v>20</v>
      </c>
      <c r="B118" s="13" t="s">
        <v>13</v>
      </c>
      <c r="C118" s="14">
        <v>0</v>
      </c>
      <c r="D118" s="14">
        <v>0</v>
      </c>
      <c r="E118" s="14">
        <v>0</v>
      </c>
      <c r="F118" s="15">
        <v>0</v>
      </c>
      <c r="G118" s="15">
        <v>0</v>
      </c>
    </row>
    <row r="119" spans="1:8" x14ac:dyDescent="0.25">
      <c r="A119" s="12" t="s">
        <v>28</v>
      </c>
      <c r="B119" s="13" t="s">
        <v>13</v>
      </c>
      <c r="C119" s="14">
        <v>5.7220000000000004</v>
      </c>
      <c r="D119" s="14">
        <v>5.7320000000000002</v>
      </c>
      <c r="E119" s="14">
        <v>5.7329999999999997</v>
      </c>
      <c r="F119" s="15">
        <f>F109-F114-F117</f>
        <v>5.7279999999999998</v>
      </c>
      <c r="G119" s="15">
        <f>G109-G114-G117</f>
        <v>5.7449999999999992</v>
      </c>
    </row>
    <row r="120" spans="1:8" x14ac:dyDescent="0.25">
      <c r="A120" s="12" t="s">
        <v>21</v>
      </c>
      <c r="B120" s="13" t="s">
        <v>2</v>
      </c>
      <c r="C120" s="18">
        <v>0.97799999999999998</v>
      </c>
      <c r="D120" s="18">
        <v>0.98</v>
      </c>
      <c r="E120" s="18">
        <v>0.98</v>
      </c>
      <c r="F120" s="18">
        <f>F119/F109</f>
        <v>0.97914529914529913</v>
      </c>
      <c r="G120" s="18">
        <f>G119/G109</f>
        <v>0.982051282051282</v>
      </c>
    </row>
    <row r="121" spans="1:8" ht="15.6" customHeight="1" x14ac:dyDescent="0.25">
      <c r="A121" s="26" t="s">
        <v>39</v>
      </c>
      <c r="B121" s="27"/>
      <c r="C121" s="27"/>
      <c r="D121" s="27"/>
      <c r="E121" s="27"/>
      <c r="F121" s="27"/>
      <c r="G121" s="27"/>
    </row>
    <row r="122" spans="1:8" x14ac:dyDescent="0.25">
      <c r="A122" s="12" t="s">
        <v>12</v>
      </c>
      <c r="B122" s="13" t="s">
        <v>13</v>
      </c>
      <c r="C122" s="14">
        <v>0</v>
      </c>
      <c r="D122" s="14">
        <v>0</v>
      </c>
      <c r="E122" s="14">
        <v>0</v>
      </c>
      <c r="F122" s="15">
        <v>0.8</v>
      </c>
      <c r="G122" s="15">
        <v>0.8</v>
      </c>
    </row>
    <row r="123" spans="1:8" x14ac:dyDescent="0.25">
      <c r="A123" s="12" t="s">
        <v>14</v>
      </c>
      <c r="B123" s="13" t="s">
        <v>3</v>
      </c>
      <c r="C123" s="14">
        <v>0</v>
      </c>
      <c r="D123" s="14">
        <v>0</v>
      </c>
      <c r="E123" s="14">
        <v>0</v>
      </c>
      <c r="F123" s="15">
        <v>7</v>
      </c>
      <c r="G123" s="15">
        <v>8</v>
      </c>
    </row>
    <row r="124" spans="1:8" x14ac:dyDescent="0.25">
      <c r="A124" s="12" t="s">
        <v>24</v>
      </c>
      <c r="B124" s="13" t="s">
        <v>15</v>
      </c>
      <c r="C124" s="14">
        <v>0</v>
      </c>
      <c r="D124" s="14">
        <v>0</v>
      </c>
      <c r="E124" s="14">
        <v>0</v>
      </c>
      <c r="F124" s="15">
        <v>0</v>
      </c>
      <c r="G124" s="15">
        <v>0</v>
      </c>
    </row>
    <row r="125" spans="1:8" x14ac:dyDescent="0.25">
      <c r="A125" s="12" t="s">
        <v>22</v>
      </c>
      <c r="B125" s="13" t="s">
        <v>25</v>
      </c>
      <c r="C125" s="14">
        <v>0</v>
      </c>
      <c r="D125" s="14">
        <v>0</v>
      </c>
      <c r="E125" s="14">
        <v>0</v>
      </c>
      <c r="F125" s="15">
        <v>0</v>
      </c>
      <c r="G125" s="15">
        <v>0</v>
      </c>
    </row>
    <row r="126" spans="1:8" ht="24" x14ac:dyDescent="0.25">
      <c r="A126" s="12" t="s">
        <v>16</v>
      </c>
      <c r="B126" s="13" t="s">
        <v>13</v>
      </c>
      <c r="C126" s="14">
        <v>0.03</v>
      </c>
      <c r="D126" s="14">
        <v>2.9000000000000001E-2</v>
      </c>
      <c r="E126" s="14">
        <v>2.5999999999999999E-2</v>
      </c>
      <c r="F126" s="16">
        <v>0.115</v>
      </c>
      <c r="G126" s="16">
        <v>0.115</v>
      </c>
      <c r="H126" s="17" t="s">
        <v>26</v>
      </c>
    </row>
    <row r="127" spans="1:8" x14ac:dyDescent="0.25">
      <c r="A127" s="12" t="s">
        <v>27</v>
      </c>
      <c r="B127" s="13" t="s">
        <v>13</v>
      </c>
      <c r="C127" s="14">
        <v>6.0000000000000001E-3</v>
      </c>
      <c r="D127" s="14">
        <v>6.0000000000000001E-3</v>
      </c>
      <c r="E127" s="14">
        <v>8.9999999999999993E-3</v>
      </c>
      <c r="F127" s="15">
        <f>F128+F129</f>
        <v>1.2999999999999999E-2</v>
      </c>
      <c r="G127" s="15">
        <f>G128+G129</f>
        <v>1.2999999999999999E-2</v>
      </c>
    </row>
    <row r="128" spans="1:8" x14ac:dyDescent="0.25">
      <c r="A128" s="12" t="s">
        <v>17</v>
      </c>
      <c r="B128" s="13" t="s">
        <v>13</v>
      </c>
      <c r="C128" s="14">
        <v>6.0000000000000001E-3</v>
      </c>
      <c r="D128" s="14">
        <v>6.0000000000000001E-3</v>
      </c>
      <c r="E128" s="14">
        <v>8.9999999999999993E-3</v>
      </c>
      <c r="F128" s="15">
        <v>1.2999999999999999E-2</v>
      </c>
      <c r="G128" s="15">
        <v>1.2999999999999999E-2</v>
      </c>
    </row>
    <row r="129" spans="1:8" x14ac:dyDescent="0.25">
      <c r="A129" s="12" t="s">
        <v>18</v>
      </c>
      <c r="B129" s="13" t="s">
        <v>13</v>
      </c>
      <c r="C129" s="14">
        <v>0</v>
      </c>
      <c r="D129" s="14">
        <v>0</v>
      </c>
      <c r="E129" s="14">
        <v>0</v>
      </c>
      <c r="F129" s="15">
        <v>0</v>
      </c>
      <c r="G129" s="15">
        <v>0</v>
      </c>
    </row>
    <row r="130" spans="1:8" ht="24" x14ac:dyDescent="0.25">
      <c r="A130" s="12" t="s">
        <v>19</v>
      </c>
      <c r="B130" s="13" t="s">
        <v>13</v>
      </c>
      <c r="C130" s="14">
        <v>0.17199999999999999</v>
      </c>
      <c r="D130" s="14">
        <v>0.17699999999999999</v>
      </c>
      <c r="E130" s="14">
        <v>0.14099999999999999</v>
      </c>
      <c r="F130" s="15">
        <v>0.157</v>
      </c>
      <c r="G130" s="15">
        <v>0.126</v>
      </c>
    </row>
    <row r="131" spans="1:8" ht="24" x14ac:dyDescent="0.25">
      <c r="A131" s="12" t="s">
        <v>20</v>
      </c>
      <c r="B131" s="13" t="s">
        <v>13</v>
      </c>
      <c r="C131" s="14">
        <v>0</v>
      </c>
      <c r="D131" s="14">
        <v>0</v>
      </c>
      <c r="E131" s="14">
        <v>0</v>
      </c>
      <c r="F131" s="15">
        <v>0</v>
      </c>
      <c r="G131" s="15">
        <v>0</v>
      </c>
    </row>
    <row r="132" spans="1:8" x14ac:dyDescent="0.25">
      <c r="A132" s="12" t="s">
        <v>28</v>
      </c>
      <c r="B132" s="13" t="s">
        <v>13</v>
      </c>
      <c r="C132" s="14">
        <v>-0.20200000000000001</v>
      </c>
      <c r="D132" s="14">
        <v>-0.20599999999999999</v>
      </c>
      <c r="E132" s="14">
        <v>-0.16700000000000001</v>
      </c>
      <c r="F132" s="15">
        <f>F122-F127-F130</f>
        <v>0.63</v>
      </c>
      <c r="G132" s="15">
        <f>G122-G127-G130</f>
        <v>0.66100000000000003</v>
      </c>
    </row>
    <row r="133" spans="1:8" x14ac:dyDescent="0.25">
      <c r="A133" s="12" t="s">
        <v>21</v>
      </c>
      <c r="B133" s="13" t="s">
        <v>2</v>
      </c>
      <c r="C133" s="18">
        <v>0</v>
      </c>
      <c r="D133" s="18">
        <v>0</v>
      </c>
      <c r="E133" s="18">
        <v>0</v>
      </c>
      <c r="F133" s="18">
        <f>F132/F122</f>
        <v>0.78749999999999998</v>
      </c>
      <c r="G133" s="18">
        <f>G132/G122</f>
        <v>0.82625000000000004</v>
      </c>
    </row>
    <row r="134" spans="1:8" ht="15.6" customHeight="1" x14ac:dyDescent="0.25">
      <c r="A134" s="26" t="s">
        <v>40</v>
      </c>
      <c r="B134" s="27"/>
      <c r="C134" s="27"/>
      <c r="D134" s="27"/>
      <c r="E134" s="27"/>
      <c r="F134" s="27"/>
      <c r="G134" s="27"/>
    </row>
    <row r="135" spans="1:8" x14ac:dyDescent="0.25">
      <c r="A135" s="12" t="s">
        <v>12</v>
      </c>
      <c r="B135" s="13" t="s">
        <v>13</v>
      </c>
      <c r="C135" s="14">
        <v>1.8</v>
      </c>
      <c r="D135" s="14">
        <v>1.8</v>
      </c>
      <c r="E135" s="14">
        <v>1.8</v>
      </c>
      <c r="F135" s="15">
        <v>1.8</v>
      </c>
      <c r="G135" s="15">
        <v>1.8</v>
      </c>
    </row>
    <row r="136" spans="1:8" x14ac:dyDescent="0.25">
      <c r="A136" s="12" t="s">
        <v>14</v>
      </c>
      <c r="B136" s="13" t="s">
        <v>3</v>
      </c>
      <c r="C136" s="14">
        <v>2</v>
      </c>
      <c r="D136" s="14">
        <v>3</v>
      </c>
      <c r="E136" s="14">
        <v>4</v>
      </c>
      <c r="F136" s="15">
        <v>5</v>
      </c>
      <c r="G136" s="15">
        <v>6</v>
      </c>
    </row>
    <row r="137" spans="1:8" x14ac:dyDescent="0.25">
      <c r="A137" s="12" t="s">
        <v>24</v>
      </c>
      <c r="B137" s="13" t="s">
        <v>15</v>
      </c>
      <c r="C137" s="14">
        <v>3</v>
      </c>
      <c r="D137" s="14">
        <v>3</v>
      </c>
      <c r="E137" s="14">
        <v>3</v>
      </c>
      <c r="F137" s="15">
        <v>3</v>
      </c>
      <c r="G137" s="15">
        <v>3</v>
      </c>
    </row>
    <row r="138" spans="1:8" x14ac:dyDescent="0.25">
      <c r="A138" s="12" t="s">
        <v>22</v>
      </c>
      <c r="B138" s="13" t="s">
        <v>25</v>
      </c>
      <c r="C138" s="14">
        <v>150</v>
      </c>
      <c r="D138" s="14">
        <v>150</v>
      </c>
      <c r="E138" s="14">
        <v>150</v>
      </c>
      <c r="F138" s="15">
        <v>150</v>
      </c>
      <c r="G138" s="15">
        <v>150</v>
      </c>
    </row>
    <row r="139" spans="1:8" ht="24" x14ac:dyDescent="0.25">
      <c r="A139" s="12" t="s">
        <v>16</v>
      </c>
      <c r="B139" s="13" t="s">
        <v>13</v>
      </c>
      <c r="C139" s="14">
        <v>4.8000000000000001E-2</v>
      </c>
      <c r="D139" s="14">
        <v>6.6000000000000003E-2</v>
      </c>
      <c r="E139" s="14">
        <v>5.2999999999999999E-2</v>
      </c>
      <c r="F139" s="16">
        <v>0.253</v>
      </c>
      <c r="G139" s="16">
        <v>0.253</v>
      </c>
      <c r="H139" s="17" t="s">
        <v>26</v>
      </c>
    </row>
    <row r="140" spans="1:8" x14ac:dyDescent="0.25">
      <c r="A140" s="12" t="s">
        <v>27</v>
      </c>
      <c r="B140" s="13" t="s">
        <v>13</v>
      </c>
      <c r="C140" s="14">
        <v>2.7E-2</v>
      </c>
      <c r="D140" s="14">
        <v>2.4E-2</v>
      </c>
      <c r="E140" s="14">
        <v>0.04</v>
      </c>
      <c r="F140" s="15">
        <f>F141+F142</f>
        <v>2.9000000000000001E-2</v>
      </c>
      <c r="G140" s="15">
        <f>G141+G142</f>
        <v>2.3E-2</v>
      </c>
    </row>
    <row r="141" spans="1:8" x14ac:dyDescent="0.25">
      <c r="A141" s="12" t="s">
        <v>17</v>
      </c>
      <c r="B141" s="13" t="s">
        <v>13</v>
      </c>
      <c r="C141" s="14">
        <v>2.7E-2</v>
      </c>
      <c r="D141" s="14">
        <v>2.4E-2</v>
      </c>
      <c r="E141" s="14">
        <v>3.7999999999999999E-2</v>
      </c>
      <c r="F141" s="15">
        <v>2.9000000000000001E-2</v>
      </c>
      <c r="G141" s="15">
        <v>2.3E-2</v>
      </c>
    </row>
    <row r="142" spans="1:8" x14ac:dyDescent="0.25">
      <c r="A142" s="12" t="s">
        <v>18</v>
      </c>
      <c r="B142" s="13" t="s">
        <v>13</v>
      </c>
      <c r="C142" s="14">
        <v>0</v>
      </c>
      <c r="D142" s="14">
        <v>0</v>
      </c>
      <c r="E142" s="14">
        <v>2E-3</v>
      </c>
      <c r="F142" s="15">
        <v>0</v>
      </c>
      <c r="G142" s="15">
        <v>0</v>
      </c>
    </row>
    <row r="143" spans="1:8" ht="24" x14ac:dyDescent="0.25">
      <c r="A143" s="12" t="s">
        <v>19</v>
      </c>
      <c r="B143" s="13" t="s">
        <v>13</v>
      </c>
      <c r="C143" s="14">
        <v>4.07</v>
      </c>
      <c r="D143" s="14">
        <v>4.0739999999999998</v>
      </c>
      <c r="E143" s="14">
        <v>4.0449999999999999</v>
      </c>
      <c r="F143" s="15">
        <v>3.8119999999999998</v>
      </c>
      <c r="G143" s="15">
        <v>3.7559999999999998</v>
      </c>
    </row>
    <row r="144" spans="1:8" ht="24" x14ac:dyDescent="0.25">
      <c r="A144" s="12" t="s">
        <v>20</v>
      </c>
      <c r="B144" s="13" t="s">
        <v>13</v>
      </c>
      <c r="C144" s="14">
        <v>0</v>
      </c>
      <c r="D144" s="14">
        <v>0</v>
      </c>
      <c r="E144" s="14">
        <v>0</v>
      </c>
      <c r="F144" s="15">
        <v>0</v>
      </c>
      <c r="G144" s="15">
        <v>0</v>
      </c>
    </row>
    <row r="145" spans="1:8" x14ac:dyDescent="0.25">
      <c r="A145" s="12" t="s">
        <v>28</v>
      </c>
      <c r="B145" s="13" t="s">
        <v>13</v>
      </c>
      <c r="C145" s="14">
        <v>-2.3180000000000001</v>
      </c>
      <c r="D145" s="14">
        <v>-2.3410000000000002</v>
      </c>
      <c r="E145" s="14">
        <v>-2.298</v>
      </c>
      <c r="F145" s="15">
        <f>F135-F140</f>
        <v>1.7710000000000001</v>
      </c>
      <c r="G145" s="15">
        <f>G135-G140</f>
        <v>1.7770000000000001</v>
      </c>
    </row>
    <row r="146" spans="1:8" x14ac:dyDescent="0.25">
      <c r="A146" s="12" t="s">
        <v>21</v>
      </c>
      <c r="B146" s="13" t="s">
        <v>2</v>
      </c>
      <c r="C146" s="18">
        <v>-1.288</v>
      </c>
      <c r="D146" s="18">
        <v>-1.3</v>
      </c>
      <c r="E146" s="18">
        <v>-1.276</v>
      </c>
      <c r="F146" s="18">
        <f>F145/F135</f>
        <v>0.98388888888888892</v>
      </c>
      <c r="G146" s="18">
        <f>G145/G135</f>
        <v>0.98722222222222222</v>
      </c>
    </row>
    <row r="147" spans="1:8" ht="15.6" customHeight="1" x14ac:dyDescent="0.25">
      <c r="A147" s="26" t="s">
        <v>41</v>
      </c>
      <c r="B147" s="27"/>
      <c r="C147" s="27"/>
      <c r="D147" s="27"/>
      <c r="E147" s="27"/>
      <c r="F147" s="27"/>
      <c r="G147" s="27"/>
    </row>
    <row r="148" spans="1:8" x14ac:dyDescent="0.25">
      <c r="A148" s="12" t="s">
        <v>12</v>
      </c>
      <c r="B148" s="13" t="s">
        <v>13</v>
      </c>
      <c r="C148" s="14">
        <v>5.85</v>
      </c>
      <c r="D148" s="14">
        <v>5.85</v>
      </c>
      <c r="E148" s="14">
        <v>5.85</v>
      </c>
      <c r="F148" s="15">
        <v>5.85</v>
      </c>
      <c r="G148" s="15">
        <v>5.85</v>
      </c>
    </row>
    <row r="149" spans="1:8" x14ac:dyDescent="0.25">
      <c r="A149" s="12" t="s">
        <v>14</v>
      </c>
      <c r="B149" s="13" t="s">
        <v>3</v>
      </c>
      <c r="C149" s="14">
        <v>32</v>
      </c>
      <c r="D149" s="14">
        <v>33</v>
      </c>
      <c r="E149" s="14">
        <v>34</v>
      </c>
      <c r="F149" s="15">
        <v>35</v>
      </c>
      <c r="G149" s="15">
        <v>36</v>
      </c>
    </row>
    <row r="150" spans="1:8" x14ac:dyDescent="0.25">
      <c r="A150" s="12" t="s">
        <v>24</v>
      </c>
      <c r="B150" s="13" t="s">
        <v>15</v>
      </c>
      <c r="C150" s="14">
        <v>2</v>
      </c>
      <c r="D150" s="14">
        <v>2</v>
      </c>
      <c r="E150" s="14">
        <v>2</v>
      </c>
      <c r="F150" s="15">
        <v>2</v>
      </c>
      <c r="G150" s="15">
        <v>2</v>
      </c>
    </row>
    <row r="151" spans="1:8" x14ac:dyDescent="0.25">
      <c r="A151" s="12" t="s">
        <v>22</v>
      </c>
      <c r="B151" s="13" t="s">
        <v>25</v>
      </c>
      <c r="C151" s="14">
        <v>40</v>
      </c>
      <c r="D151" s="14">
        <v>40</v>
      </c>
      <c r="E151" s="14">
        <v>40</v>
      </c>
      <c r="F151" s="15">
        <v>40</v>
      </c>
      <c r="G151" s="15">
        <v>40</v>
      </c>
    </row>
    <row r="152" spans="1:8" ht="24" x14ac:dyDescent="0.25">
      <c r="A152" s="12" t="s">
        <v>16</v>
      </c>
      <c r="B152" s="13" t="s">
        <v>13</v>
      </c>
      <c r="C152" s="14">
        <v>0.25600000000000001</v>
      </c>
      <c r="D152" s="14">
        <v>0.218</v>
      </c>
      <c r="E152" s="14">
        <v>0.23200000000000001</v>
      </c>
      <c r="F152" s="16">
        <f>0.453+0.126</f>
        <v>0.57899999999999996</v>
      </c>
      <c r="G152" s="16">
        <f>0.453+0.126</f>
        <v>0.57899999999999996</v>
      </c>
      <c r="H152" s="17" t="s">
        <v>26</v>
      </c>
    </row>
    <row r="153" spans="1:8" x14ac:dyDescent="0.25">
      <c r="A153" s="12" t="s">
        <v>27</v>
      </c>
      <c r="B153" s="13" t="s">
        <v>13</v>
      </c>
      <c r="C153" s="14">
        <v>0.20399999999999999</v>
      </c>
      <c r="D153" s="14">
        <v>0.151</v>
      </c>
      <c r="E153" s="14">
        <v>0.17</v>
      </c>
      <c r="F153" s="15">
        <f>F154+F155</f>
        <v>0.86299999999999999</v>
      </c>
      <c r="G153" s="15">
        <f>G154+G155</f>
        <v>0.16400000000000001</v>
      </c>
    </row>
    <row r="154" spans="1:8" x14ac:dyDescent="0.25">
      <c r="A154" s="12" t="s">
        <v>17</v>
      </c>
      <c r="B154" s="13" t="s">
        <v>13</v>
      </c>
      <c r="C154" s="14">
        <v>0.153</v>
      </c>
      <c r="D154" s="14">
        <v>0.14799999999999999</v>
      </c>
      <c r="E154" s="14">
        <v>0.151</v>
      </c>
      <c r="F154" s="15">
        <v>0.186</v>
      </c>
      <c r="G154" s="15">
        <v>0.16400000000000001</v>
      </c>
    </row>
    <row r="155" spans="1:8" x14ac:dyDescent="0.25">
      <c r="A155" s="12" t="s">
        <v>18</v>
      </c>
      <c r="B155" s="13" t="s">
        <v>13</v>
      </c>
      <c r="C155" s="14">
        <v>5.0999999999999997E-2</v>
      </c>
      <c r="D155" s="14">
        <v>3.0000000000000001E-3</v>
      </c>
      <c r="E155" s="14">
        <v>1.9E-2</v>
      </c>
      <c r="F155" s="15">
        <v>0.67700000000000005</v>
      </c>
      <c r="G155" s="15">
        <v>0</v>
      </c>
    </row>
    <row r="156" spans="1:8" ht="24" x14ac:dyDescent="0.25">
      <c r="A156" s="12" t="s">
        <v>19</v>
      </c>
      <c r="B156" s="13" t="s">
        <v>13</v>
      </c>
      <c r="C156" s="14">
        <v>3.14</v>
      </c>
      <c r="D156" s="14">
        <v>3.0790000000000002</v>
      </c>
      <c r="E156" s="14">
        <v>3.0209999999999999</v>
      </c>
      <c r="F156" s="15">
        <v>2.8530000000000002</v>
      </c>
      <c r="G156" s="15">
        <v>2.831</v>
      </c>
    </row>
    <row r="157" spans="1:8" ht="24" x14ac:dyDescent="0.25">
      <c r="A157" s="12" t="s">
        <v>20</v>
      </c>
      <c r="B157" s="13" t="s">
        <v>13</v>
      </c>
      <c r="C157" s="14">
        <v>0</v>
      </c>
      <c r="D157" s="14">
        <v>0</v>
      </c>
      <c r="E157" s="14">
        <v>0</v>
      </c>
      <c r="F157" s="15">
        <v>0</v>
      </c>
      <c r="G157" s="15">
        <v>0</v>
      </c>
    </row>
    <row r="158" spans="1:8" x14ac:dyDescent="0.25">
      <c r="A158" s="12" t="s">
        <v>28</v>
      </c>
      <c r="B158" s="13" t="s">
        <v>13</v>
      </c>
      <c r="C158" s="14">
        <v>2.4540000000000002</v>
      </c>
      <c r="D158" s="14">
        <v>2.5529999999999999</v>
      </c>
      <c r="E158" s="14">
        <v>2.597</v>
      </c>
      <c r="F158" s="15">
        <f>F148-F153-F156</f>
        <v>2.1339999999999999</v>
      </c>
      <c r="G158" s="15">
        <f>G148-G153-G156</f>
        <v>2.855</v>
      </c>
    </row>
    <row r="159" spans="1:8" x14ac:dyDescent="0.25">
      <c r="A159" s="12" t="s">
        <v>21</v>
      </c>
      <c r="B159" s="13" t="s">
        <v>2</v>
      </c>
      <c r="C159" s="18">
        <v>0.42</v>
      </c>
      <c r="D159" s="18">
        <v>0.436</v>
      </c>
      <c r="E159" s="18">
        <v>0.44400000000000001</v>
      </c>
      <c r="F159" s="18">
        <f>F158/F148</f>
        <v>0.36478632478632478</v>
      </c>
      <c r="G159" s="18">
        <f>G158/G148</f>
        <v>0.48803418803418808</v>
      </c>
    </row>
    <row r="160" spans="1:8" ht="15.6" customHeight="1" x14ac:dyDescent="0.25">
      <c r="A160" s="26" t="s">
        <v>42</v>
      </c>
      <c r="B160" s="27"/>
      <c r="C160" s="27"/>
      <c r="D160" s="27"/>
      <c r="E160" s="27"/>
      <c r="F160" s="27"/>
      <c r="G160" s="27"/>
    </row>
    <row r="161" spans="1:7" x14ac:dyDescent="0.25">
      <c r="A161" s="12" t="s">
        <v>12</v>
      </c>
      <c r="B161" s="13" t="s">
        <v>13</v>
      </c>
      <c r="C161" s="14">
        <v>1</v>
      </c>
      <c r="D161" s="14">
        <v>1</v>
      </c>
      <c r="E161" s="14">
        <v>1</v>
      </c>
      <c r="F161" s="15">
        <v>1</v>
      </c>
      <c r="G161" s="15">
        <v>1</v>
      </c>
    </row>
    <row r="162" spans="1:7" x14ac:dyDescent="0.25">
      <c r="A162" s="12" t="s">
        <v>14</v>
      </c>
      <c r="B162" s="13" t="s">
        <v>3</v>
      </c>
      <c r="C162" s="14">
        <v>0</v>
      </c>
      <c r="D162" s="14">
        <v>1</v>
      </c>
      <c r="E162" s="14">
        <v>2</v>
      </c>
      <c r="F162" s="15">
        <v>3</v>
      </c>
      <c r="G162" s="15">
        <v>4</v>
      </c>
    </row>
    <row r="163" spans="1:7" x14ac:dyDescent="0.25">
      <c r="A163" s="12" t="s">
        <v>24</v>
      </c>
      <c r="B163" s="13" t="s">
        <v>15</v>
      </c>
      <c r="C163" s="14">
        <v>2</v>
      </c>
      <c r="D163" s="14">
        <v>2</v>
      </c>
      <c r="E163" s="14">
        <v>2</v>
      </c>
      <c r="F163" s="15">
        <v>2</v>
      </c>
      <c r="G163" s="15">
        <v>2</v>
      </c>
    </row>
    <row r="164" spans="1:7" x14ac:dyDescent="0.25">
      <c r="A164" s="12" t="s">
        <v>22</v>
      </c>
      <c r="B164" s="13" t="s">
        <v>25</v>
      </c>
      <c r="C164" s="14">
        <v>126</v>
      </c>
      <c r="D164" s="14">
        <v>126</v>
      </c>
      <c r="E164" s="14">
        <v>126</v>
      </c>
      <c r="F164" s="15">
        <v>126</v>
      </c>
      <c r="G164" s="15">
        <v>126</v>
      </c>
    </row>
    <row r="165" spans="1:7" ht="24" x14ac:dyDescent="0.25">
      <c r="A165" s="12" t="s">
        <v>16</v>
      </c>
      <c r="B165" s="13" t="s">
        <v>13</v>
      </c>
      <c r="C165" s="14">
        <v>2.1000000000000001E-2</v>
      </c>
      <c r="D165" s="14">
        <v>4.7E-2</v>
      </c>
      <c r="E165" s="14">
        <v>6.4000000000000001E-2</v>
      </c>
      <c r="F165" s="16">
        <v>5.2999999999999999E-2</v>
      </c>
      <c r="G165" s="16">
        <v>5.2999999999999999E-2</v>
      </c>
    </row>
    <row r="166" spans="1:7" x14ac:dyDescent="0.25">
      <c r="A166" s="12" t="s">
        <v>27</v>
      </c>
      <c r="B166" s="13" t="s">
        <v>13</v>
      </c>
      <c r="C166" s="14">
        <v>1.4E-2</v>
      </c>
      <c r="D166" s="14">
        <v>0.03</v>
      </c>
      <c r="E166" s="14">
        <v>5.3999999999999999E-2</v>
      </c>
      <c r="F166" s="15">
        <f>F167+F168</f>
        <v>0.125</v>
      </c>
      <c r="G166" s="15">
        <f>G167+G168</f>
        <v>4.9000000000000002E-2</v>
      </c>
    </row>
    <row r="167" spans="1:7" x14ac:dyDescent="0.25">
      <c r="A167" s="12" t="s">
        <v>17</v>
      </c>
      <c r="B167" s="13" t="s">
        <v>13</v>
      </c>
      <c r="C167" s="14">
        <v>1.4E-2</v>
      </c>
      <c r="D167" s="14">
        <v>2.5000000000000001E-2</v>
      </c>
      <c r="E167" s="14">
        <v>4.8000000000000001E-2</v>
      </c>
      <c r="F167" s="15">
        <v>4.5999999999999999E-2</v>
      </c>
      <c r="G167" s="15">
        <v>4.9000000000000002E-2</v>
      </c>
    </row>
    <row r="168" spans="1:7" x14ac:dyDescent="0.25">
      <c r="A168" s="12" t="s">
        <v>18</v>
      </c>
      <c r="B168" s="13" t="s">
        <v>13</v>
      </c>
      <c r="C168" s="14">
        <v>0</v>
      </c>
      <c r="D168" s="14">
        <v>5.0000000000000001E-3</v>
      </c>
      <c r="E168" s="14">
        <v>6.0000000000000001E-3</v>
      </c>
      <c r="F168" s="15">
        <v>7.9000000000000001E-2</v>
      </c>
      <c r="G168" s="15">
        <v>0</v>
      </c>
    </row>
    <row r="169" spans="1:7" ht="24" x14ac:dyDescent="0.25">
      <c r="A169" s="12" t="s">
        <v>19</v>
      </c>
      <c r="B169" s="13" t="s">
        <v>13</v>
      </c>
      <c r="C169" s="14">
        <v>3.6269999999999998</v>
      </c>
      <c r="D169" s="14">
        <v>3.6269999999999998</v>
      </c>
      <c r="E169" s="14">
        <v>3.18</v>
      </c>
      <c r="F169" s="15">
        <v>3.274</v>
      </c>
      <c r="G169" s="15">
        <v>3.113</v>
      </c>
    </row>
    <row r="170" spans="1:7" ht="24" x14ac:dyDescent="0.25">
      <c r="A170" s="12" t="s">
        <v>20</v>
      </c>
      <c r="B170" s="13" t="s">
        <v>13</v>
      </c>
      <c r="C170" s="14">
        <v>0</v>
      </c>
      <c r="D170" s="14">
        <v>0</v>
      </c>
      <c r="E170" s="14">
        <v>0</v>
      </c>
      <c r="F170" s="15">
        <v>0</v>
      </c>
      <c r="G170" s="15">
        <v>0</v>
      </c>
    </row>
    <row r="171" spans="1:7" x14ac:dyDescent="0.25">
      <c r="A171" s="12" t="s">
        <v>28</v>
      </c>
      <c r="B171" s="13" t="s">
        <v>13</v>
      </c>
      <c r="C171" s="14">
        <v>-2.6480000000000001</v>
      </c>
      <c r="D171" s="14">
        <v>-2.6739999999999999</v>
      </c>
      <c r="E171" s="14">
        <v>-2.2440000000000002</v>
      </c>
      <c r="F171" s="15">
        <v>0</v>
      </c>
      <c r="G171" s="15">
        <v>0</v>
      </c>
    </row>
    <row r="172" spans="1:7" x14ac:dyDescent="0.25">
      <c r="A172" s="12" t="s">
        <v>21</v>
      </c>
      <c r="B172" s="13" t="s">
        <v>2</v>
      </c>
      <c r="C172" s="18">
        <v>-2.6480000000000001</v>
      </c>
      <c r="D172" s="18">
        <v>-2.6739999999999999</v>
      </c>
      <c r="E172" s="18">
        <v>-2.2440000000000002</v>
      </c>
      <c r="F172" s="18">
        <v>0.98</v>
      </c>
      <c r="G172" s="18">
        <v>0.98</v>
      </c>
    </row>
    <row r="173" spans="1:7" ht="15.6" customHeight="1" x14ac:dyDescent="0.25">
      <c r="A173" s="26" t="s">
        <v>43</v>
      </c>
      <c r="B173" s="27"/>
      <c r="C173" s="27"/>
      <c r="D173" s="27"/>
      <c r="E173" s="27"/>
      <c r="F173" s="27"/>
      <c r="G173" s="27"/>
    </row>
    <row r="174" spans="1:7" x14ac:dyDescent="0.25">
      <c r="A174" s="12" t="s">
        <v>12</v>
      </c>
      <c r="B174" s="13" t="s">
        <v>13</v>
      </c>
      <c r="C174" s="14">
        <v>80</v>
      </c>
      <c r="D174" s="14">
        <v>80</v>
      </c>
      <c r="E174" s="14">
        <v>80</v>
      </c>
      <c r="F174" s="15">
        <v>80</v>
      </c>
      <c r="G174" s="15">
        <v>80</v>
      </c>
    </row>
    <row r="175" spans="1:7" x14ac:dyDescent="0.25">
      <c r="A175" s="12" t="s">
        <v>14</v>
      </c>
      <c r="B175" s="13" t="s">
        <v>3</v>
      </c>
      <c r="C175" s="14">
        <v>31</v>
      </c>
      <c r="D175" s="14">
        <v>32</v>
      </c>
      <c r="E175" s="14">
        <v>33</v>
      </c>
      <c r="F175" s="15">
        <v>34</v>
      </c>
      <c r="G175" s="15">
        <v>35</v>
      </c>
    </row>
    <row r="176" spans="1:7" x14ac:dyDescent="0.25">
      <c r="A176" s="12" t="s">
        <v>24</v>
      </c>
      <c r="B176" s="13" t="s">
        <v>15</v>
      </c>
      <c r="C176" s="14">
        <v>2</v>
      </c>
      <c r="D176" s="14">
        <v>2</v>
      </c>
      <c r="E176" s="14">
        <v>2</v>
      </c>
      <c r="F176" s="15">
        <v>2</v>
      </c>
      <c r="G176" s="15">
        <v>2</v>
      </c>
    </row>
    <row r="177" spans="1:8" x14ac:dyDescent="0.25">
      <c r="A177" s="12" t="s">
        <v>22</v>
      </c>
      <c r="B177" s="13" t="s">
        <v>25</v>
      </c>
      <c r="C177" s="14">
        <v>600</v>
      </c>
      <c r="D177" s="14">
        <v>600</v>
      </c>
      <c r="E177" s="14">
        <v>600</v>
      </c>
      <c r="F177" s="15">
        <v>600</v>
      </c>
      <c r="G177" s="15">
        <v>600</v>
      </c>
    </row>
    <row r="178" spans="1:8" ht="24" x14ac:dyDescent="0.25">
      <c r="A178" s="12" t="s">
        <v>16</v>
      </c>
      <c r="B178" s="13" t="s">
        <v>13</v>
      </c>
      <c r="C178" s="14">
        <v>5.5449999999999999</v>
      </c>
      <c r="D178" s="14">
        <v>4.8760000000000003</v>
      </c>
      <c r="E178" s="14">
        <v>4.2969999999999997</v>
      </c>
      <c r="F178" s="16">
        <v>6.0350000000000001</v>
      </c>
      <c r="G178" s="16">
        <v>6.0350000000000001</v>
      </c>
      <c r="H178" s="17"/>
    </row>
    <row r="179" spans="1:8" x14ac:dyDescent="0.25">
      <c r="A179" s="12" t="s">
        <v>27</v>
      </c>
      <c r="B179" s="13" t="s">
        <v>13</v>
      </c>
      <c r="C179" s="14">
        <v>2.6139999999999999</v>
      </c>
      <c r="D179" s="14">
        <v>2.4449999999999998</v>
      </c>
      <c r="E179" s="14">
        <v>2.6070000000000002</v>
      </c>
      <c r="F179" s="20">
        <f>F180+F181</f>
        <v>3.5640000000000001</v>
      </c>
      <c r="G179" s="20">
        <f>G180+G181</f>
        <v>2.4249999999999998</v>
      </c>
    </row>
    <row r="180" spans="1:8" x14ac:dyDescent="0.25">
      <c r="A180" s="12" t="s">
        <v>17</v>
      </c>
      <c r="B180" s="13" t="s">
        <v>13</v>
      </c>
      <c r="C180" s="14">
        <v>2.5390000000000001</v>
      </c>
      <c r="D180" s="14">
        <v>2.29</v>
      </c>
      <c r="E180" s="14">
        <v>2.23</v>
      </c>
      <c r="F180" s="20">
        <v>2.4340000000000002</v>
      </c>
      <c r="G180" s="20">
        <v>2.4249999999999998</v>
      </c>
    </row>
    <row r="181" spans="1:8" x14ac:dyDescent="0.25">
      <c r="A181" s="12" t="s">
        <v>18</v>
      </c>
      <c r="B181" s="13" t="s">
        <v>13</v>
      </c>
      <c r="C181" s="14">
        <v>7.4999999999999997E-2</v>
      </c>
      <c r="D181" s="14">
        <v>0.155</v>
      </c>
      <c r="E181" s="14">
        <v>0.377</v>
      </c>
      <c r="F181" s="20">
        <v>1.1299999999999999</v>
      </c>
      <c r="G181" s="20">
        <v>0</v>
      </c>
    </row>
    <row r="182" spans="1:8" ht="24" x14ac:dyDescent="0.25">
      <c r="A182" s="12" t="s">
        <v>19</v>
      </c>
      <c r="B182" s="13" t="s">
        <v>13</v>
      </c>
      <c r="C182" s="14">
        <v>21.675999999999998</v>
      </c>
      <c r="D182" s="14">
        <v>23.475000000000001</v>
      </c>
      <c r="E182" s="14">
        <v>22.95</v>
      </c>
      <c r="F182" s="20">
        <v>20.541</v>
      </c>
      <c r="G182" s="20">
        <v>21.28</v>
      </c>
    </row>
    <row r="183" spans="1:8" ht="24" x14ac:dyDescent="0.25">
      <c r="A183" s="12" t="s">
        <v>20</v>
      </c>
      <c r="B183" s="13" t="s">
        <v>13</v>
      </c>
      <c r="C183" s="14">
        <v>0</v>
      </c>
      <c r="D183" s="14">
        <v>0</v>
      </c>
      <c r="E183" s="14">
        <v>0</v>
      </c>
      <c r="F183" s="15">
        <v>0</v>
      </c>
      <c r="G183" s="15">
        <v>0</v>
      </c>
    </row>
    <row r="184" spans="1:8" x14ac:dyDescent="0.25">
      <c r="A184" s="12" t="s">
        <v>28</v>
      </c>
      <c r="B184" s="13" t="s">
        <v>13</v>
      </c>
      <c r="C184" s="14">
        <v>52.779000000000003</v>
      </c>
      <c r="D184" s="14">
        <v>51.649000000000001</v>
      </c>
      <c r="E184" s="14">
        <v>52.753</v>
      </c>
      <c r="F184" s="15">
        <f>F174-F179-F182</f>
        <v>55.89500000000001</v>
      </c>
      <c r="G184" s="15">
        <f>G174-G179-G182</f>
        <v>56.295000000000002</v>
      </c>
    </row>
    <row r="185" spans="1:8" x14ac:dyDescent="0.25">
      <c r="A185" s="12" t="s">
        <v>21</v>
      </c>
      <c r="B185" s="13" t="s">
        <v>2</v>
      </c>
      <c r="C185" s="18">
        <v>0.66</v>
      </c>
      <c r="D185" s="18">
        <v>0.64600000000000002</v>
      </c>
      <c r="E185" s="18">
        <v>0.65900000000000003</v>
      </c>
      <c r="F185" s="18">
        <f>F184/F174</f>
        <v>0.69868750000000013</v>
      </c>
      <c r="G185" s="18">
        <f>G184/G174</f>
        <v>0.70368750000000002</v>
      </c>
    </row>
    <row r="186" spans="1:8" ht="15.6" customHeight="1" x14ac:dyDescent="0.25">
      <c r="A186" s="26" t="s">
        <v>44</v>
      </c>
      <c r="B186" s="27"/>
      <c r="C186" s="27"/>
      <c r="D186" s="27"/>
      <c r="E186" s="27"/>
      <c r="F186" s="27"/>
      <c r="G186" s="27"/>
    </row>
    <row r="187" spans="1:8" x14ac:dyDescent="0.25">
      <c r="A187" s="12" t="s">
        <v>12</v>
      </c>
      <c r="B187" s="13" t="s">
        <v>13</v>
      </c>
      <c r="C187" s="14">
        <v>0.2</v>
      </c>
      <c r="D187" s="14">
        <v>0.2</v>
      </c>
      <c r="E187" s="14">
        <v>0.2</v>
      </c>
      <c r="F187" s="15">
        <v>0.2</v>
      </c>
      <c r="G187" s="15">
        <v>0.2</v>
      </c>
    </row>
    <row r="188" spans="1:8" x14ac:dyDescent="0.25">
      <c r="A188" s="12" t="s">
        <v>14</v>
      </c>
      <c r="B188" s="13" t="s">
        <v>3</v>
      </c>
      <c r="C188" s="14">
        <v>7</v>
      </c>
      <c r="D188" s="14">
        <v>8</v>
      </c>
      <c r="E188" s="14">
        <v>9</v>
      </c>
      <c r="F188" s="15">
        <v>10</v>
      </c>
      <c r="G188" s="15">
        <v>11</v>
      </c>
    </row>
    <row r="189" spans="1:8" x14ac:dyDescent="0.25">
      <c r="A189" s="12" t="s">
        <v>24</v>
      </c>
      <c r="B189" s="13" t="s">
        <v>15</v>
      </c>
      <c r="C189" s="14">
        <v>0</v>
      </c>
      <c r="D189" s="14">
        <v>0</v>
      </c>
      <c r="E189" s="14">
        <v>0</v>
      </c>
      <c r="F189" s="15">
        <v>0</v>
      </c>
      <c r="G189" s="15">
        <v>0</v>
      </c>
    </row>
    <row r="190" spans="1:8" x14ac:dyDescent="0.25">
      <c r="A190" s="12" t="s">
        <v>22</v>
      </c>
      <c r="B190" s="13" t="s">
        <v>25</v>
      </c>
      <c r="C190" s="14">
        <v>0</v>
      </c>
      <c r="D190" s="14">
        <v>0</v>
      </c>
      <c r="E190" s="14">
        <v>0</v>
      </c>
      <c r="F190" s="15">
        <v>0</v>
      </c>
      <c r="G190" s="15">
        <v>0</v>
      </c>
    </row>
    <row r="191" spans="1:8" ht="24" x14ac:dyDescent="0.25">
      <c r="A191" s="12" t="s">
        <v>16</v>
      </c>
      <c r="B191" s="13" t="s">
        <v>13</v>
      </c>
      <c r="C191" s="14">
        <v>0</v>
      </c>
      <c r="D191" s="14">
        <v>0</v>
      </c>
      <c r="E191" s="14">
        <v>1E-3</v>
      </c>
      <c r="F191" s="16">
        <v>2.3E-2</v>
      </c>
      <c r="G191" s="16">
        <v>2.3E-2</v>
      </c>
      <c r="H191" s="17" t="s">
        <v>26</v>
      </c>
    </row>
    <row r="192" spans="1:8" x14ac:dyDescent="0.25">
      <c r="A192" s="12" t="s">
        <v>27</v>
      </c>
      <c r="B192" s="13" t="s">
        <v>13</v>
      </c>
      <c r="C192" s="14">
        <v>0</v>
      </c>
      <c r="D192" s="14">
        <v>0</v>
      </c>
      <c r="E192" s="14">
        <v>0</v>
      </c>
      <c r="F192" s="15">
        <f>F193+F194</f>
        <v>0</v>
      </c>
      <c r="G192" s="15">
        <f>G193+G194</f>
        <v>1E-3</v>
      </c>
    </row>
    <row r="193" spans="1:8" x14ac:dyDescent="0.25">
      <c r="A193" s="12" t="s">
        <v>17</v>
      </c>
      <c r="B193" s="13" t="s">
        <v>13</v>
      </c>
      <c r="C193" s="14">
        <v>0</v>
      </c>
      <c r="D193" s="14">
        <v>0</v>
      </c>
      <c r="E193" s="14">
        <v>0</v>
      </c>
      <c r="F193" s="15">
        <v>0</v>
      </c>
      <c r="G193" s="15">
        <v>1E-3</v>
      </c>
    </row>
    <row r="194" spans="1:8" x14ac:dyDescent="0.25">
      <c r="A194" s="12" t="s">
        <v>18</v>
      </c>
      <c r="B194" s="13" t="s">
        <v>13</v>
      </c>
      <c r="C194" s="14">
        <v>0</v>
      </c>
      <c r="D194" s="14">
        <v>0</v>
      </c>
      <c r="E194" s="14">
        <v>0</v>
      </c>
      <c r="F194" s="15">
        <v>0</v>
      </c>
      <c r="G194" s="15">
        <v>0</v>
      </c>
    </row>
    <row r="195" spans="1:8" ht="24" x14ac:dyDescent="0.25">
      <c r="A195" s="12" t="s">
        <v>19</v>
      </c>
      <c r="B195" s="13" t="s">
        <v>13</v>
      </c>
      <c r="C195" s="14">
        <v>0</v>
      </c>
      <c r="D195" s="14">
        <v>0</v>
      </c>
      <c r="E195" s="14">
        <v>0</v>
      </c>
      <c r="F195" s="15">
        <v>0</v>
      </c>
      <c r="G195" s="15">
        <v>0</v>
      </c>
    </row>
    <row r="196" spans="1:8" ht="24" x14ac:dyDescent="0.25">
      <c r="A196" s="12" t="s">
        <v>20</v>
      </c>
      <c r="B196" s="13" t="s">
        <v>13</v>
      </c>
      <c r="C196" s="14">
        <v>0</v>
      </c>
      <c r="D196" s="14">
        <v>0</v>
      </c>
      <c r="E196" s="14">
        <v>0</v>
      </c>
      <c r="F196" s="15">
        <v>0</v>
      </c>
      <c r="G196" s="15">
        <v>0</v>
      </c>
    </row>
    <row r="197" spans="1:8" x14ac:dyDescent="0.25">
      <c r="A197" s="12" t="s">
        <v>28</v>
      </c>
      <c r="B197" s="13" t="s">
        <v>13</v>
      </c>
      <c r="C197" s="14">
        <v>0.2</v>
      </c>
      <c r="D197" s="14">
        <v>0.2</v>
      </c>
      <c r="E197" s="14">
        <v>0.19900000000000001</v>
      </c>
      <c r="F197" s="15">
        <f>F187-F192-F195-F196</f>
        <v>0.2</v>
      </c>
      <c r="G197" s="15">
        <f>G187-G192-G195-G196</f>
        <v>0.19900000000000001</v>
      </c>
    </row>
    <row r="198" spans="1:8" x14ac:dyDescent="0.25">
      <c r="A198" s="12" t="s">
        <v>21</v>
      </c>
      <c r="B198" s="13" t="s">
        <v>2</v>
      </c>
      <c r="C198" s="18">
        <v>1</v>
      </c>
      <c r="D198" s="18">
        <v>0.998</v>
      </c>
      <c r="E198" s="18">
        <v>0.995</v>
      </c>
      <c r="F198" s="18">
        <v>1</v>
      </c>
      <c r="G198" s="18">
        <v>2</v>
      </c>
    </row>
    <row r="199" spans="1:8" ht="15.6" customHeight="1" x14ac:dyDescent="0.25">
      <c r="A199" s="26" t="s">
        <v>45</v>
      </c>
      <c r="B199" s="27"/>
      <c r="C199" s="27"/>
      <c r="D199" s="27"/>
      <c r="E199" s="27"/>
      <c r="F199" s="27"/>
      <c r="G199" s="27"/>
    </row>
    <row r="200" spans="1:8" x14ac:dyDescent="0.25">
      <c r="A200" s="12" t="s">
        <v>12</v>
      </c>
      <c r="B200" s="13" t="s">
        <v>13</v>
      </c>
      <c r="C200" s="14">
        <v>0</v>
      </c>
      <c r="D200" s="14">
        <v>0</v>
      </c>
      <c r="E200" s="14">
        <v>0</v>
      </c>
      <c r="F200" s="15">
        <v>0</v>
      </c>
      <c r="G200" s="15">
        <v>0</v>
      </c>
    </row>
    <row r="201" spans="1:8" x14ac:dyDescent="0.25">
      <c r="A201" s="12" t="s">
        <v>14</v>
      </c>
      <c r="B201" s="13" t="s">
        <v>3</v>
      </c>
      <c r="C201" s="14">
        <v>0</v>
      </c>
      <c r="D201" s="14">
        <v>0</v>
      </c>
      <c r="E201" s="14">
        <v>0</v>
      </c>
      <c r="F201" s="15">
        <v>0</v>
      </c>
      <c r="G201" s="15">
        <v>0</v>
      </c>
    </row>
    <row r="202" spans="1:8" x14ac:dyDescent="0.25">
      <c r="A202" s="12" t="s">
        <v>24</v>
      </c>
      <c r="B202" s="13" t="s">
        <v>15</v>
      </c>
      <c r="C202" s="14">
        <v>1</v>
      </c>
      <c r="D202" s="14">
        <v>1</v>
      </c>
      <c r="E202" s="14">
        <v>1</v>
      </c>
      <c r="F202" s="15">
        <v>1</v>
      </c>
      <c r="G202" s="15">
        <v>1</v>
      </c>
    </row>
    <row r="203" spans="1:8" x14ac:dyDescent="0.25">
      <c r="A203" s="12" t="s">
        <v>22</v>
      </c>
      <c r="B203" s="13" t="s">
        <v>25</v>
      </c>
      <c r="C203" s="14">
        <v>10</v>
      </c>
      <c r="D203" s="14">
        <v>10</v>
      </c>
      <c r="E203" s="14">
        <v>10</v>
      </c>
      <c r="F203" s="15">
        <v>10</v>
      </c>
      <c r="G203" s="15">
        <v>10</v>
      </c>
    </row>
    <row r="204" spans="1:8" ht="24" x14ac:dyDescent="0.25">
      <c r="A204" s="12" t="s">
        <v>16</v>
      </c>
      <c r="B204" s="13" t="s">
        <v>13</v>
      </c>
      <c r="C204" s="14">
        <v>4.0000000000000001E-3</v>
      </c>
      <c r="D204" s="14">
        <v>4.0000000000000001E-3</v>
      </c>
      <c r="E204" s="14">
        <v>7.0000000000000001E-3</v>
      </c>
      <c r="F204" s="16">
        <v>4.5999999999999999E-2</v>
      </c>
      <c r="G204" s="16">
        <v>4.5999999999999999E-2</v>
      </c>
      <c r="H204" s="17" t="s">
        <v>26</v>
      </c>
    </row>
    <row r="205" spans="1:8" x14ac:dyDescent="0.25">
      <c r="A205" s="12" t="s">
        <v>27</v>
      </c>
      <c r="B205" s="13" t="s">
        <v>13</v>
      </c>
      <c r="C205" s="14">
        <v>1E-3</v>
      </c>
      <c r="D205" s="14">
        <v>4.0000000000000001E-3</v>
      </c>
      <c r="E205" s="14">
        <v>6.0000000000000001E-3</v>
      </c>
      <c r="F205" s="15">
        <f>F206+F207</f>
        <v>5.0000000000000001E-3</v>
      </c>
      <c r="G205" s="15">
        <f>G206+G207</f>
        <v>3.0000000000000001E-3</v>
      </c>
    </row>
    <row r="206" spans="1:8" x14ac:dyDescent="0.25">
      <c r="A206" s="12" t="s">
        <v>17</v>
      </c>
      <c r="B206" s="13" t="s">
        <v>13</v>
      </c>
      <c r="C206" s="14">
        <v>1E-3</v>
      </c>
      <c r="D206" s="14">
        <v>4.0000000000000001E-3</v>
      </c>
      <c r="E206" s="14">
        <v>5.0000000000000001E-3</v>
      </c>
      <c r="F206" s="15">
        <v>5.0000000000000001E-3</v>
      </c>
      <c r="G206" s="15">
        <v>3.0000000000000001E-3</v>
      </c>
    </row>
    <row r="207" spans="1:8" x14ac:dyDescent="0.25">
      <c r="A207" s="12" t="s">
        <v>18</v>
      </c>
      <c r="B207" s="13" t="s">
        <v>13</v>
      </c>
      <c r="C207" s="14">
        <v>0</v>
      </c>
      <c r="D207" s="14">
        <v>0</v>
      </c>
      <c r="E207" s="14">
        <v>0</v>
      </c>
      <c r="F207" s="15">
        <v>0</v>
      </c>
      <c r="G207" s="15">
        <v>0</v>
      </c>
    </row>
    <row r="208" spans="1:8" ht="24" x14ac:dyDescent="0.25">
      <c r="A208" s="12" t="s">
        <v>19</v>
      </c>
      <c r="B208" s="13" t="s">
        <v>13</v>
      </c>
      <c r="C208" s="14">
        <v>9.8000000000000004E-2</v>
      </c>
      <c r="D208" s="14">
        <v>9.7000000000000003E-2</v>
      </c>
      <c r="E208" s="14">
        <v>6.7000000000000004E-2</v>
      </c>
      <c r="F208" s="20">
        <v>0.121</v>
      </c>
      <c r="G208" s="20">
        <v>9.5000000000000001E-2</v>
      </c>
    </row>
    <row r="209" spans="1:8" ht="24" x14ac:dyDescent="0.25">
      <c r="A209" s="12" t="s">
        <v>20</v>
      </c>
      <c r="B209" s="13" t="s">
        <v>13</v>
      </c>
      <c r="C209" s="14">
        <v>0</v>
      </c>
      <c r="D209" s="14">
        <v>0</v>
      </c>
      <c r="E209" s="14">
        <v>0</v>
      </c>
      <c r="F209" s="15">
        <v>0</v>
      </c>
      <c r="G209" s="15">
        <v>0</v>
      </c>
    </row>
    <row r="210" spans="1:8" x14ac:dyDescent="0.25">
      <c r="A210" s="12" t="s">
        <v>28</v>
      </c>
      <c r="B210" s="13" t="s">
        <v>13</v>
      </c>
      <c r="C210" s="14">
        <v>-0.10199999999999999</v>
      </c>
      <c r="D210" s="14">
        <v>-0.10199999999999999</v>
      </c>
      <c r="E210" s="14">
        <v>-7.3999999999999996E-2</v>
      </c>
      <c r="F210" s="15">
        <v>0</v>
      </c>
      <c r="G210" s="15">
        <v>0</v>
      </c>
    </row>
    <row r="211" spans="1:8" x14ac:dyDescent="0.25">
      <c r="A211" s="12" t="s">
        <v>21</v>
      </c>
      <c r="B211" s="13" t="s">
        <v>2</v>
      </c>
      <c r="C211" s="18">
        <v>0</v>
      </c>
      <c r="D211" s="18">
        <v>0</v>
      </c>
      <c r="E211" s="18">
        <v>0</v>
      </c>
      <c r="F211" s="18">
        <v>0</v>
      </c>
      <c r="G211" s="18">
        <v>0</v>
      </c>
    </row>
    <row r="212" spans="1:8" ht="15.6" customHeight="1" x14ac:dyDescent="0.25">
      <c r="A212" s="26" t="s">
        <v>46</v>
      </c>
      <c r="B212" s="27"/>
      <c r="C212" s="27"/>
      <c r="D212" s="27"/>
      <c r="E212" s="27"/>
      <c r="F212" s="27"/>
      <c r="G212" s="27"/>
    </row>
    <row r="213" spans="1:8" x14ac:dyDescent="0.25">
      <c r="A213" s="12" t="s">
        <v>12</v>
      </c>
      <c r="B213" s="13" t="s">
        <v>13</v>
      </c>
      <c r="C213" s="14">
        <v>0</v>
      </c>
      <c r="D213" s="14">
        <v>0</v>
      </c>
      <c r="E213" s="14">
        <v>0</v>
      </c>
      <c r="F213" s="15">
        <v>0</v>
      </c>
      <c r="G213" s="15">
        <v>0</v>
      </c>
    </row>
    <row r="214" spans="1:8" x14ac:dyDescent="0.25">
      <c r="A214" s="12" t="s">
        <v>14</v>
      </c>
      <c r="B214" s="13" t="s">
        <v>3</v>
      </c>
      <c r="C214" s="14">
        <v>0</v>
      </c>
      <c r="D214" s="14">
        <v>0</v>
      </c>
      <c r="E214" s="14">
        <v>0</v>
      </c>
      <c r="F214" s="15">
        <v>0</v>
      </c>
      <c r="G214" s="15">
        <v>0</v>
      </c>
    </row>
    <row r="215" spans="1:8" x14ac:dyDescent="0.25">
      <c r="A215" s="12" t="s">
        <v>24</v>
      </c>
      <c r="B215" s="13" t="s">
        <v>15</v>
      </c>
      <c r="C215" s="14">
        <v>0</v>
      </c>
      <c r="D215" s="14">
        <v>0</v>
      </c>
      <c r="E215" s="14">
        <v>0</v>
      </c>
      <c r="F215" s="15">
        <v>0</v>
      </c>
      <c r="G215" s="15">
        <v>0</v>
      </c>
    </row>
    <row r="216" spans="1:8" x14ac:dyDescent="0.25">
      <c r="A216" s="12" t="s">
        <v>22</v>
      </c>
      <c r="B216" s="13" t="s">
        <v>25</v>
      </c>
      <c r="C216" s="14">
        <v>0</v>
      </c>
      <c r="D216" s="14">
        <v>0</v>
      </c>
      <c r="E216" s="14">
        <v>0</v>
      </c>
      <c r="F216" s="15">
        <v>0</v>
      </c>
      <c r="G216" s="15">
        <v>0</v>
      </c>
    </row>
    <row r="217" spans="1:8" ht="24" x14ac:dyDescent="0.25">
      <c r="A217" s="12" t="s">
        <v>16</v>
      </c>
      <c r="B217" s="13" t="s">
        <v>13</v>
      </c>
      <c r="C217" s="14">
        <v>0</v>
      </c>
      <c r="D217" s="14">
        <v>1E-3</v>
      </c>
      <c r="E217" s="14">
        <v>1E-3</v>
      </c>
      <c r="F217" s="16">
        <v>1.4E-2</v>
      </c>
      <c r="G217" s="16">
        <v>1.4E-2</v>
      </c>
      <c r="H217" s="17" t="s">
        <v>26</v>
      </c>
    </row>
    <row r="218" spans="1:8" x14ac:dyDescent="0.25">
      <c r="A218" s="12" t="s">
        <v>27</v>
      </c>
      <c r="B218" s="13" t="s">
        <v>13</v>
      </c>
      <c r="C218" s="14">
        <v>0</v>
      </c>
      <c r="D218" s="14">
        <v>0</v>
      </c>
      <c r="E218" s="14">
        <v>0</v>
      </c>
      <c r="F218" s="15">
        <f>F219+F220</f>
        <v>0</v>
      </c>
      <c r="G218" s="15">
        <f>G219+G220</f>
        <v>0</v>
      </c>
    </row>
    <row r="219" spans="1:8" x14ac:dyDescent="0.25">
      <c r="A219" s="12" t="s">
        <v>17</v>
      </c>
      <c r="B219" s="13" t="s">
        <v>13</v>
      </c>
      <c r="C219" s="14">
        <v>0</v>
      </c>
      <c r="D219" s="14">
        <v>0</v>
      </c>
      <c r="E219" s="14">
        <v>0</v>
      </c>
      <c r="F219" s="15">
        <v>0</v>
      </c>
      <c r="G219" s="15">
        <v>0</v>
      </c>
    </row>
    <row r="220" spans="1:8" x14ac:dyDescent="0.25">
      <c r="A220" s="12" t="s">
        <v>18</v>
      </c>
      <c r="B220" s="13" t="s">
        <v>13</v>
      </c>
      <c r="C220" s="14">
        <v>0</v>
      </c>
      <c r="D220" s="14">
        <v>0</v>
      </c>
      <c r="E220" s="14">
        <v>0</v>
      </c>
      <c r="F220" s="15">
        <v>0</v>
      </c>
      <c r="G220" s="15">
        <v>0</v>
      </c>
    </row>
    <row r="221" spans="1:8" ht="24" x14ac:dyDescent="0.25">
      <c r="A221" s="12" t="s">
        <v>19</v>
      </c>
      <c r="B221" s="13" t="s">
        <v>13</v>
      </c>
      <c r="C221" s="14">
        <v>0</v>
      </c>
      <c r="D221" s="14">
        <v>0</v>
      </c>
      <c r="E221" s="14">
        <v>0</v>
      </c>
      <c r="F221" s="15">
        <v>0</v>
      </c>
      <c r="G221" s="15">
        <v>0</v>
      </c>
    </row>
    <row r="222" spans="1:8" ht="24" x14ac:dyDescent="0.25">
      <c r="A222" s="12" t="s">
        <v>20</v>
      </c>
      <c r="B222" s="13" t="s">
        <v>13</v>
      </c>
      <c r="C222" s="14">
        <v>0</v>
      </c>
      <c r="D222" s="14">
        <v>0</v>
      </c>
      <c r="E222" s="14">
        <v>0</v>
      </c>
      <c r="F222" s="15">
        <v>0</v>
      </c>
      <c r="G222" s="15">
        <v>0</v>
      </c>
    </row>
    <row r="223" spans="1:8" x14ac:dyDescent="0.25">
      <c r="A223" s="12" t="s">
        <v>28</v>
      </c>
      <c r="B223" s="13" t="s">
        <v>13</v>
      </c>
      <c r="C223" s="14">
        <v>0</v>
      </c>
      <c r="D223" s="14">
        <v>-1E-3</v>
      </c>
      <c r="E223" s="14">
        <v>-1E-3</v>
      </c>
      <c r="F223" s="15">
        <v>0</v>
      </c>
      <c r="G223" s="15">
        <v>0</v>
      </c>
    </row>
    <row r="224" spans="1:8" x14ac:dyDescent="0.25">
      <c r="A224" s="12" t="s">
        <v>21</v>
      </c>
      <c r="B224" s="13" t="s">
        <v>2</v>
      </c>
      <c r="C224" s="18">
        <v>0</v>
      </c>
      <c r="D224" s="18">
        <v>0</v>
      </c>
      <c r="E224" s="18">
        <v>0</v>
      </c>
      <c r="F224" s="18">
        <v>0</v>
      </c>
      <c r="G224" s="18">
        <v>0</v>
      </c>
    </row>
    <row r="225" spans="1:8" ht="15.6" customHeight="1" x14ac:dyDescent="0.25">
      <c r="A225" s="26" t="s">
        <v>47</v>
      </c>
      <c r="B225" s="27"/>
      <c r="C225" s="27"/>
      <c r="D225" s="27"/>
      <c r="E225" s="27"/>
      <c r="F225" s="27"/>
      <c r="G225" s="27"/>
    </row>
    <row r="226" spans="1:8" x14ac:dyDescent="0.25">
      <c r="A226" s="12" t="s">
        <v>12</v>
      </c>
      <c r="B226" s="13" t="s">
        <v>13</v>
      </c>
      <c r="C226" s="14">
        <v>0.5</v>
      </c>
      <c r="D226" s="14">
        <v>0.5</v>
      </c>
      <c r="E226" s="14">
        <v>0.5</v>
      </c>
      <c r="F226" s="15">
        <v>0.5</v>
      </c>
      <c r="G226" s="15">
        <v>0.5</v>
      </c>
    </row>
    <row r="227" spans="1:8" x14ac:dyDescent="0.25">
      <c r="A227" s="12" t="s">
        <v>14</v>
      </c>
      <c r="B227" s="13" t="s">
        <v>3</v>
      </c>
      <c r="C227" s="14">
        <v>7</v>
      </c>
      <c r="D227" s="14">
        <v>8</v>
      </c>
      <c r="E227" s="14">
        <v>9</v>
      </c>
      <c r="F227" s="15">
        <v>10</v>
      </c>
      <c r="G227" s="15">
        <v>11</v>
      </c>
    </row>
    <row r="228" spans="1:8" x14ac:dyDescent="0.25">
      <c r="A228" s="12" t="s">
        <v>24</v>
      </c>
      <c r="B228" s="13" t="s">
        <v>15</v>
      </c>
      <c r="C228" s="14">
        <v>0</v>
      </c>
      <c r="D228" s="14">
        <v>0</v>
      </c>
      <c r="E228" s="14">
        <v>0</v>
      </c>
      <c r="F228" s="15">
        <v>0</v>
      </c>
      <c r="G228" s="15">
        <v>0</v>
      </c>
    </row>
    <row r="229" spans="1:8" x14ac:dyDescent="0.25">
      <c r="A229" s="12" t="s">
        <v>22</v>
      </c>
      <c r="B229" s="13" t="s">
        <v>25</v>
      </c>
      <c r="C229" s="14">
        <v>0</v>
      </c>
      <c r="D229" s="14">
        <v>0</v>
      </c>
      <c r="E229" s="14">
        <v>0</v>
      </c>
      <c r="F229" s="15">
        <v>0</v>
      </c>
      <c r="G229" s="15">
        <v>0</v>
      </c>
    </row>
    <row r="230" spans="1:8" ht="24" x14ac:dyDescent="0.25">
      <c r="A230" s="12" t="s">
        <v>16</v>
      </c>
      <c r="B230" s="13" t="s">
        <v>13</v>
      </c>
      <c r="C230" s="14">
        <v>8.0000000000000002E-3</v>
      </c>
      <c r="D230" s="14">
        <v>6.0000000000000001E-3</v>
      </c>
      <c r="E230" s="14">
        <v>6.0000000000000001E-3</v>
      </c>
      <c r="F230" s="16">
        <v>0.14399999999999999</v>
      </c>
      <c r="G230" s="16">
        <v>0.14399999999999999</v>
      </c>
      <c r="H230" s="17" t="s">
        <v>26</v>
      </c>
    </row>
    <row r="231" spans="1:8" x14ac:dyDescent="0.25">
      <c r="A231" s="12" t="s">
        <v>27</v>
      </c>
      <c r="B231" s="13" t="s">
        <v>13</v>
      </c>
      <c r="C231" s="14">
        <v>7.0000000000000001E-3</v>
      </c>
      <c r="D231" s="14">
        <v>5.0000000000000001E-3</v>
      </c>
      <c r="E231" s="14">
        <v>6.0000000000000001E-3</v>
      </c>
      <c r="F231" s="15">
        <f>F232+F233</f>
        <v>7.0000000000000001E-3</v>
      </c>
      <c r="G231" s="15">
        <f>G232+G233</f>
        <v>1.0999999999999999E-2</v>
      </c>
    </row>
    <row r="232" spans="1:8" x14ac:dyDescent="0.25">
      <c r="A232" s="12" t="s">
        <v>17</v>
      </c>
      <c r="B232" s="13" t="s">
        <v>13</v>
      </c>
      <c r="C232" s="14">
        <v>7.0000000000000001E-3</v>
      </c>
      <c r="D232" s="14">
        <v>5.0000000000000001E-3</v>
      </c>
      <c r="E232" s="14">
        <v>6.0000000000000001E-3</v>
      </c>
      <c r="F232" s="15">
        <v>7.0000000000000001E-3</v>
      </c>
      <c r="G232" s="15">
        <v>1.0999999999999999E-2</v>
      </c>
    </row>
    <row r="233" spans="1:8" x14ac:dyDescent="0.25">
      <c r="A233" s="12" t="s">
        <v>18</v>
      </c>
      <c r="B233" s="13" t="s">
        <v>13</v>
      </c>
      <c r="C233" s="14">
        <v>0</v>
      </c>
      <c r="D233" s="14">
        <v>0</v>
      </c>
      <c r="E233" s="14">
        <v>0</v>
      </c>
      <c r="F233" s="15">
        <v>0</v>
      </c>
      <c r="G233" s="15">
        <v>0</v>
      </c>
    </row>
    <row r="234" spans="1:8" ht="24" x14ac:dyDescent="0.25">
      <c r="A234" s="12" t="s">
        <v>19</v>
      </c>
      <c r="B234" s="13" t="s">
        <v>13</v>
      </c>
      <c r="C234" s="14">
        <v>4.1000000000000002E-2</v>
      </c>
      <c r="D234" s="14">
        <v>2.9000000000000001E-2</v>
      </c>
      <c r="E234" s="14">
        <v>2.3E-2</v>
      </c>
      <c r="F234" s="20">
        <v>5.1999999999999998E-2</v>
      </c>
      <c r="G234" s="20">
        <v>4.2000000000000003E-2</v>
      </c>
      <c r="H234" s="7" t="s">
        <v>34</v>
      </c>
    </row>
    <row r="235" spans="1:8" ht="24" x14ac:dyDescent="0.25">
      <c r="A235" s="12" t="s">
        <v>20</v>
      </c>
      <c r="B235" s="13" t="s">
        <v>13</v>
      </c>
      <c r="C235" s="14">
        <v>0</v>
      </c>
      <c r="D235" s="14">
        <v>0</v>
      </c>
      <c r="E235" s="14">
        <v>0</v>
      </c>
      <c r="F235" s="15">
        <v>0</v>
      </c>
      <c r="G235" s="15">
        <v>0</v>
      </c>
    </row>
    <row r="236" spans="1:8" x14ac:dyDescent="0.25">
      <c r="A236" s="12" t="s">
        <v>28</v>
      </c>
      <c r="B236" s="13" t="s">
        <v>13</v>
      </c>
      <c r="C236" s="14">
        <v>0.45100000000000001</v>
      </c>
      <c r="D236" s="14">
        <v>0.46500000000000002</v>
      </c>
      <c r="E236" s="14">
        <v>0.47099999999999997</v>
      </c>
      <c r="F236" s="15">
        <f>F226-F231-F234</f>
        <v>0.441</v>
      </c>
      <c r="G236" s="15">
        <f>G226-G231-G234</f>
        <v>0.44700000000000001</v>
      </c>
    </row>
    <row r="237" spans="1:8" x14ac:dyDescent="0.25">
      <c r="A237" s="12" t="s">
        <v>21</v>
      </c>
      <c r="B237" s="13" t="s">
        <v>2</v>
      </c>
      <c r="C237" s="18">
        <v>0.90300000000000002</v>
      </c>
      <c r="D237" s="18">
        <v>0.92900000000000005</v>
      </c>
      <c r="E237" s="18">
        <v>0.94099999999999995</v>
      </c>
      <c r="F237" s="18">
        <f>F236/F226</f>
        <v>0.88200000000000001</v>
      </c>
      <c r="G237" s="18">
        <f>G236/G226</f>
        <v>0.89400000000000002</v>
      </c>
    </row>
    <row r="238" spans="1:8" ht="15.6" customHeight="1" x14ac:dyDescent="0.25">
      <c r="A238" s="26" t="s">
        <v>48</v>
      </c>
      <c r="B238" s="27"/>
      <c r="C238" s="27"/>
      <c r="D238" s="27"/>
      <c r="E238" s="27"/>
      <c r="F238" s="27"/>
      <c r="G238" s="27"/>
    </row>
    <row r="239" spans="1:8" x14ac:dyDescent="0.25">
      <c r="A239" s="12" t="s">
        <v>12</v>
      </c>
      <c r="B239" s="13" t="s">
        <v>13</v>
      </c>
      <c r="C239" s="14">
        <v>1</v>
      </c>
      <c r="D239" s="14">
        <v>1</v>
      </c>
      <c r="E239" s="14">
        <v>1</v>
      </c>
      <c r="F239" s="15">
        <v>1</v>
      </c>
      <c r="G239" s="15">
        <v>1</v>
      </c>
    </row>
    <row r="240" spans="1:8" x14ac:dyDescent="0.25">
      <c r="A240" s="12" t="s">
        <v>14</v>
      </c>
      <c r="B240" s="13" t="s">
        <v>3</v>
      </c>
      <c r="C240" s="14"/>
      <c r="D240" s="14"/>
      <c r="E240" s="14"/>
      <c r="F240" s="15">
        <v>3</v>
      </c>
      <c r="G240" s="15">
        <v>4</v>
      </c>
    </row>
    <row r="241" spans="1:8" x14ac:dyDescent="0.25">
      <c r="A241" s="12" t="s">
        <v>24</v>
      </c>
      <c r="B241" s="13" t="s">
        <v>15</v>
      </c>
      <c r="C241" s="14">
        <v>0</v>
      </c>
      <c r="D241" s="14">
        <v>0</v>
      </c>
      <c r="E241" s="14">
        <v>0</v>
      </c>
      <c r="F241" s="15">
        <v>0</v>
      </c>
      <c r="G241" s="15">
        <v>0</v>
      </c>
    </row>
    <row r="242" spans="1:8" x14ac:dyDescent="0.25">
      <c r="A242" s="12" t="s">
        <v>22</v>
      </c>
      <c r="B242" s="13" t="s">
        <v>25</v>
      </c>
      <c r="C242" s="14">
        <v>0</v>
      </c>
      <c r="D242" s="14">
        <v>0</v>
      </c>
      <c r="E242" s="14">
        <v>0</v>
      </c>
      <c r="F242" s="15">
        <v>0</v>
      </c>
      <c r="G242" s="15">
        <v>0</v>
      </c>
    </row>
    <row r="243" spans="1:8" ht="24" x14ac:dyDescent="0.25">
      <c r="A243" s="12" t="s">
        <v>16</v>
      </c>
      <c r="B243" s="13" t="s">
        <v>13</v>
      </c>
      <c r="C243" s="14">
        <v>4.0000000000000001E-3</v>
      </c>
      <c r="D243" s="14">
        <v>3.0000000000000001E-3</v>
      </c>
      <c r="E243" s="14">
        <v>3.0000000000000001E-3</v>
      </c>
      <c r="F243" s="16">
        <v>4.2000000000000003E-2</v>
      </c>
      <c r="G243" s="16">
        <v>4.2000000000000003E-2</v>
      </c>
      <c r="H243" s="17" t="s">
        <v>26</v>
      </c>
    </row>
    <row r="244" spans="1:8" x14ac:dyDescent="0.25">
      <c r="A244" s="12" t="s">
        <v>27</v>
      </c>
      <c r="B244" s="13" t="s">
        <v>13</v>
      </c>
      <c r="C244" s="14">
        <v>2E-3</v>
      </c>
      <c r="D244" s="14">
        <v>1E-3</v>
      </c>
      <c r="E244" s="14">
        <v>1E-3</v>
      </c>
      <c r="F244" s="15">
        <f>F245+F246</f>
        <v>2E-3</v>
      </c>
      <c r="G244" s="15">
        <f>G245+G246</f>
        <v>3.0000000000000001E-3</v>
      </c>
    </row>
    <row r="245" spans="1:8" x14ac:dyDescent="0.25">
      <c r="A245" s="12" t="s">
        <v>17</v>
      </c>
      <c r="B245" s="13" t="s">
        <v>13</v>
      </c>
      <c r="C245" s="14">
        <v>2E-3</v>
      </c>
      <c r="D245" s="14">
        <v>1E-3</v>
      </c>
      <c r="E245" s="14">
        <v>1E-3</v>
      </c>
      <c r="F245" s="15">
        <v>2E-3</v>
      </c>
      <c r="G245" s="15">
        <v>3.0000000000000001E-3</v>
      </c>
    </row>
    <row r="246" spans="1:8" x14ac:dyDescent="0.25">
      <c r="A246" s="12" t="s">
        <v>18</v>
      </c>
      <c r="B246" s="13" t="s">
        <v>13</v>
      </c>
      <c r="C246" s="14">
        <v>0</v>
      </c>
      <c r="D246" s="14">
        <v>0</v>
      </c>
      <c r="E246" s="14">
        <v>0</v>
      </c>
      <c r="F246" s="15">
        <v>0</v>
      </c>
      <c r="G246" s="15">
        <v>0</v>
      </c>
    </row>
    <row r="247" spans="1:8" ht="24" x14ac:dyDescent="0.25">
      <c r="A247" s="12" t="s">
        <v>19</v>
      </c>
      <c r="B247" s="13" t="s">
        <v>13</v>
      </c>
      <c r="C247" s="14">
        <v>1E-3</v>
      </c>
      <c r="D247" s="14">
        <v>0</v>
      </c>
      <c r="E247" s="14">
        <v>0</v>
      </c>
      <c r="F247" s="15">
        <v>0</v>
      </c>
      <c r="G247" s="15">
        <v>1E-3</v>
      </c>
      <c r="H247" s="7" t="s">
        <v>34</v>
      </c>
    </row>
    <row r="248" spans="1:8" ht="24" x14ac:dyDescent="0.25">
      <c r="A248" s="12" t="s">
        <v>20</v>
      </c>
      <c r="B248" s="13" t="s">
        <v>13</v>
      </c>
      <c r="C248" s="14">
        <v>0</v>
      </c>
      <c r="D248" s="14">
        <v>0</v>
      </c>
      <c r="E248" s="14">
        <v>0</v>
      </c>
      <c r="F248" s="15">
        <v>0</v>
      </c>
      <c r="G248" s="15">
        <v>0</v>
      </c>
    </row>
    <row r="249" spans="1:8" x14ac:dyDescent="0.25">
      <c r="A249" s="12" t="s">
        <v>28</v>
      </c>
      <c r="B249" s="13" t="s">
        <v>13</v>
      </c>
      <c r="C249" s="14">
        <v>0.995</v>
      </c>
      <c r="D249" s="14">
        <v>0.997</v>
      </c>
      <c r="E249" s="14">
        <v>0.997</v>
      </c>
      <c r="F249" s="15">
        <f>F239-F244-F247</f>
        <v>0.998</v>
      </c>
      <c r="G249" s="15">
        <f>G239-G244-G247</f>
        <v>0.996</v>
      </c>
    </row>
    <row r="250" spans="1:8" x14ac:dyDescent="0.25">
      <c r="A250" s="12" t="s">
        <v>21</v>
      </c>
      <c r="B250" s="13" t="s">
        <v>2</v>
      </c>
      <c r="C250" s="18">
        <v>0.995</v>
      </c>
      <c r="D250" s="18">
        <v>0.997</v>
      </c>
      <c r="E250" s="18">
        <v>0.997</v>
      </c>
      <c r="F250" s="18">
        <f>F249/F239</f>
        <v>0.998</v>
      </c>
      <c r="G250" s="18">
        <f>G249/G239</f>
        <v>0.996</v>
      </c>
    </row>
    <row r="251" spans="1:8" ht="15.6" customHeight="1" x14ac:dyDescent="0.25">
      <c r="A251" s="26" t="s">
        <v>49</v>
      </c>
      <c r="B251" s="27"/>
      <c r="C251" s="27"/>
      <c r="D251" s="27"/>
      <c r="E251" s="27"/>
      <c r="F251" s="27"/>
      <c r="G251" s="27"/>
    </row>
    <row r="252" spans="1:8" x14ac:dyDescent="0.25">
      <c r="A252" s="12" t="s">
        <v>12</v>
      </c>
      <c r="B252" s="13" t="s">
        <v>13</v>
      </c>
      <c r="C252" s="14">
        <v>1</v>
      </c>
      <c r="D252" s="14">
        <v>1</v>
      </c>
      <c r="E252" s="14">
        <v>1</v>
      </c>
      <c r="F252" s="15">
        <v>1</v>
      </c>
      <c r="G252" s="15">
        <v>1</v>
      </c>
    </row>
    <row r="253" spans="1:8" x14ac:dyDescent="0.25">
      <c r="A253" s="12" t="s">
        <v>14</v>
      </c>
      <c r="B253" s="13" t="s">
        <v>3</v>
      </c>
      <c r="C253" s="14"/>
      <c r="D253" s="14"/>
      <c r="E253" s="14"/>
      <c r="F253" s="15">
        <v>6</v>
      </c>
      <c r="G253" s="15">
        <v>7</v>
      </c>
    </row>
    <row r="254" spans="1:8" x14ac:dyDescent="0.25">
      <c r="A254" s="12" t="s">
        <v>24</v>
      </c>
      <c r="B254" s="13" t="s">
        <v>15</v>
      </c>
      <c r="C254" s="14">
        <v>0</v>
      </c>
      <c r="D254" s="14">
        <v>0</v>
      </c>
      <c r="E254" s="14">
        <v>0</v>
      </c>
      <c r="F254" s="15">
        <v>0</v>
      </c>
      <c r="G254" s="15">
        <v>0</v>
      </c>
    </row>
    <row r="255" spans="1:8" x14ac:dyDescent="0.25">
      <c r="A255" s="12" t="s">
        <v>22</v>
      </c>
      <c r="B255" s="13" t="s">
        <v>25</v>
      </c>
      <c r="C255" s="14">
        <v>0</v>
      </c>
      <c r="D255" s="14">
        <v>0</v>
      </c>
      <c r="E255" s="14">
        <v>0</v>
      </c>
      <c r="F255" s="15">
        <v>0</v>
      </c>
      <c r="G255" s="15">
        <v>0</v>
      </c>
    </row>
    <row r="256" spans="1:8" ht="24" x14ac:dyDescent="0.25">
      <c r="A256" s="12" t="s">
        <v>16</v>
      </c>
      <c r="B256" s="13" t="s">
        <v>13</v>
      </c>
      <c r="C256" s="14">
        <v>2.1000000000000001E-2</v>
      </c>
      <c r="D256" s="14">
        <v>-1.2E-2</v>
      </c>
      <c r="E256" s="14">
        <v>-4.0000000000000001E-3</v>
      </c>
      <c r="F256" s="16">
        <f>0.102+0.058</f>
        <v>0.16</v>
      </c>
      <c r="G256" s="16">
        <f>0.102+0.058</f>
        <v>0.16</v>
      </c>
      <c r="H256" s="17" t="s">
        <v>26</v>
      </c>
    </row>
    <row r="257" spans="1:7" x14ac:dyDescent="0.25">
      <c r="A257" s="12" t="s">
        <v>27</v>
      </c>
      <c r="B257" s="13" t="s">
        <v>13</v>
      </c>
      <c r="C257" s="14">
        <v>1.0999999999999999E-2</v>
      </c>
      <c r="D257" s="14">
        <v>1.0999999999999999E-2</v>
      </c>
      <c r="E257" s="14">
        <v>1.9E-2</v>
      </c>
      <c r="F257" s="15">
        <f>F258+F259</f>
        <v>1.7000000000000001E-2</v>
      </c>
      <c r="G257" s="15">
        <f>G258+G259</f>
        <v>1.6E-2</v>
      </c>
    </row>
    <row r="258" spans="1:7" x14ac:dyDescent="0.25">
      <c r="A258" s="12" t="s">
        <v>17</v>
      </c>
      <c r="B258" s="13" t="s">
        <v>13</v>
      </c>
      <c r="C258" s="14">
        <v>1.0999999999999999E-2</v>
      </c>
      <c r="D258" s="14">
        <v>1.0999999999999999E-2</v>
      </c>
      <c r="E258" s="14">
        <v>1.7000000000000001E-2</v>
      </c>
      <c r="F258" s="15">
        <v>1.7000000000000001E-2</v>
      </c>
      <c r="G258" s="15">
        <v>1.6E-2</v>
      </c>
    </row>
    <row r="259" spans="1:7" x14ac:dyDescent="0.25">
      <c r="A259" s="12" t="s">
        <v>18</v>
      </c>
      <c r="B259" s="13" t="s">
        <v>13</v>
      </c>
      <c r="C259" s="14">
        <v>0</v>
      </c>
      <c r="D259" s="14">
        <v>0</v>
      </c>
      <c r="E259" s="14">
        <v>2E-3</v>
      </c>
      <c r="F259" s="15">
        <v>0</v>
      </c>
      <c r="G259" s="15">
        <v>0</v>
      </c>
    </row>
    <row r="260" spans="1:7" ht="24" x14ac:dyDescent="0.25">
      <c r="A260" s="12" t="s">
        <v>19</v>
      </c>
      <c r="B260" s="13" t="s">
        <v>13</v>
      </c>
      <c r="C260" s="14">
        <v>0.44600000000000001</v>
      </c>
      <c r="D260" s="14">
        <v>0.46100000000000002</v>
      </c>
      <c r="E260" s="14">
        <v>0.40300000000000002</v>
      </c>
      <c r="F260" s="15">
        <v>0.377</v>
      </c>
      <c r="G260" s="15">
        <v>0.36699999999999999</v>
      </c>
    </row>
    <row r="261" spans="1:7" ht="24" x14ac:dyDescent="0.25">
      <c r="A261" s="12" t="s">
        <v>20</v>
      </c>
      <c r="B261" s="13" t="s">
        <v>13</v>
      </c>
      <c r="C261" s="14">
        <v>0</v>
      </c>
      <c r="D261" s="14">
        <v>0</v>
      </c>
      <c r="E261" s="14">
        <v>0</v>
      </c>
      <c r="F261" s="15">
        <v>0</v>
      </c>
      <c r="G261" s="15">
        <v>0</v>
      </c>
    </row>
    <row r="262" spans="1:7" x14ac:dyDescent="0.25">
      <c r="A262" s="12" t="s">
        <v>28</v>
      </c>
      <c r="B262" s="13" t="s">
        <v>13</v>
      </c>
      <c r="C262" s="14">
        <v>0.53200000000000003</v>
      </c>
      <c r="D262" s="14">
        <v>0.55100000000000005</v>
      </c>
      <c r="E262" s="14">
        <v>0.60099999999999998</v>
      </c>
      <c r="F262" s="15">
        <f>F252-F257-F260</f>
        <v>0.60599999999999998</v>
      </c>
      <c r="G262" s="15">
        <f>G252-G257-G260</f>
        <v>0.61699999999999999</v>
      </c>
    </row>
    <row r="263" spans="1:7" x14ac:dyDescent="0.25">
      <c r="A263" s="12" t="s">
        <v>21</v>
      </c>
      <c r="B263" s="13" t="s">
        <v>2</v>
      </c>
      <c r="C263" s="18">
        <v>0.53200000000000003</v>
      </c>
      <c r="D263" s="18">
        <v>0.55100000000000005</v>
      </c>
      <c r="E263" s="18">
        <v>0.60099999999999998</v>
      </c>
      <c r="F263" s="18">
        <f>F262/F252</f>
        <v>0.60599999999999998</v>
      </c>
      <c r="G263" s="18">
        <f>G262/G252</f>
        <v>0.61699999999999999</v>
      </c>
    </row>
  </sheetData>
  <mergeCells count="20">
    <mergeCell ref="A147:G147"/>
    <mergeCell ref="A160:G160"/>
    <mergeCell ref="A173:G173"/>
    <mergeCell ref="A186:G186"/>
    <mergeCell ref="A4:G4"/>
    <mergeCell ref="A69:G69"/>
    <mergeCell ref="A238:G238"/>
    <mergeCell ref="A251:G251"/>
    <mergeCell ref="A212:G212"/>
    <mergeCell ref="A225:G225"/>
    <mergeCell ref="A82:G82"/>
    <mergeCell ref="A95:G95"/>
    <mergeCell ref="A108:G108"/>
    <mergeCell ref="A121:G121"/>
    <mergeCell ref="A199:G199"/>
    <mergeCell ref="A17:G17"/>
    <mergeCell ref="A30:G30"/>
    <mergeCell ref="A43:G43"/>
    <mergeCell ref="A56:G56"/>
    <mergeCell ref="A134:G134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П16.1 Годовая подпитка</vt:lpstr>
      <vt:lpstr>П16.2 Баланс ВПУ2 </vt:lpstr>
      <vt:lpstr>Таблица_2.5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Миргородский Алексей Игоревич</dc:creator>
  <cp:lastModifiedBy>Bifova</cp:lastModifiedBy>
  <cp:lastPrinted>2022-10-19T13:48:36Z</cp:lastPrinted>
  <dcterms:created xsi:type="dcterms:W3CDTF">2022-10-19T13:19:38Z</dcterms:created>
  <dcterms:modified xsi:type="dcterms:W3CDTF">2023-02-01T05:04:13Z</dcterms:modified>
</cp:coreProperties>
</file>