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4855" windowHeight="12015"/>
  </bookViews>
  <sheets>
    <sheet name="Лист1" sheetId="1" r:id="rId1"/>
  </sheets>
  <calcPr calcId="124519" iterate="1"/>
</workbook>
</file>

<file path=xl/calcChain.xml><?xml version="1.0" encoding="utf-8"?>
<calcChain xmlns="http://schemas.openxmlformats.org/spreadsheetml/2006/main">
  <c r="G76" i="1"/>
  <c r="G74"/>
  <c r="G73"/>
  <c r="G72"/>
  <c r="G71"/>
  <c r="G70"/>
  <c r="G69"/>
  <c r="G68"/>
  <c r="G67"/>
  <c r="G66"/>
  <c r="G65"/>
  <c r="G64"/>
  <c r="G62"/>
  <c r="G61"/>
  <c r="G60"/>
  <c r="G59"/>
  <c r="G58"/>
  <c r="G57"/>
  <c r="G56"/>
  <c r="G55"/>
  <c r="G54"/>
  <c r="G53"/>
  <c r="G52"/>
  <c r="G51"/>
  <c r="G50"/>
  <c r="G48"/>
  <c r="G47"/>
  <c r="G46"/>
  <c r="G45"/>
  <c r="G44"/>
  <c r="G43"/>
  <c r="G42"/>
  <c r="G39"/>
  <c r="G38"/>
  <c r="G37"/>
  <c r="G36"/>
  <c r="G35"/>
  <c r="G34"/>
  <c r="G33"/>
  <c r="G32"/>
  <c r="G31"/>
  <c r="G26"/>
  <c r="G25"/>
  <c r="G24"/>
  <c r="G23"/>
  <c r="G22"/>
  <c r="G21"/>
  <c r="G20"/>
  <c r="G19"/>
  <c r="G18"/>
  <c r="G16"/>
  <c r="G15"/>
  <c r="G14"/>
  <c r="G13"/>
  <c r="G12"/>
  <c r="G11"/>
  <c r="G10"/>
  <c r="G9"/>
</calcChain>
</file>

<file path=xl/comments1.xml><?xml version="1.0" encoding="utf-8"?>
<comments xmlns="http://schemas.openxmlformats.org/spreadsheetml/2006/main">
  <authors>
    <author>mih</author>
  </authors>
  <commentList>
    <comment ref="D9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Ул. Колесанова, д. 3</t>
        </r>
      </text>
    </comment>
    <comment ref="E9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Оборудование контейнерной площадки</t>
        </r>
      </text>
    </comment>
    <comment ref="H9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2-3 квартал</t>
        </r>
      </text>
    </commen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Ул. Пролетарская, д. 2а</t>
        </r>
      </text>
    </comment>
    <comment ref="E10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Оборудование контейнерной площадки</t>
        </r>
      </text>
    </comment>
    <comment ref="H10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2-3 квартал</t>
        </r>
      </text>
    </comment>
    <comment ref="E11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Ремонт отмостки ,
Частичный ремонт отмостки</t>
        </r>
      </text>
    </comment>
    <comment ref="H11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До 01.10.2014</t>
        </r>
      </text>
    </comment>
    <comment ref="E41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Ремонтные работы, в т.ч. 100,0 тыс. рублей на ремонтные работы здания школы в м. Горино</t>
        </r>
      </text>
    </comment>
    <comment ref="H41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3 квартал</t>
        </r>
      </text>
    </comment>
    <comment ref="E43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trike/>
            <sz val="9"/>
            <color indexed="81"/>
            <rFont val="Tahoma"/>
            <family val="2"/>
            <charset val="204"/>
          </rPr>
          <t xml:space="preserve">
Установка вблизи детского городка отдельного спортивного оборудования для детей старшего возраста (стритстойка, турник и др.</t>
        </r>
        <r>
          <rPr>
            <sz val="9"/>
            <color indexed="81"/>
            <rFont val="Tahoma"/>
            <family val="2"/>
            <charset val="204"/>
          </rPr>
          <t>)</t>
        </r>
      </text>
    </comment>
    <comment ref="H43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2 квартал</t>
        </r>
      </text>
    </comment>
    <comment ref="E44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trike/>
            <sz val="9"/>
            <color indexed="81"/>
            <rFont val="Tahoma"/>
            <family val="2"/>
            <charset val="204"/>
          </rPr>
          <t xml:space="preserve">
Установка спортивного оборудования для детей среднего и старшего возраста (турник, брусья разновеликие, брусья параллельные, скамья с упором и др.)</t>
        </r>
      </text>
    </comment>
    <comment ref="H44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2 квартал</t>
        </r>
      </text>
    </comment>
    <comment ref="E61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Замена оконных рам в подъезде № 8</t>
        </r>
      </text>
    </comment>
    <comment ref="E77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Ревизия и ремонт установленных детских площадок</t>
        </r>
      </text>
    </comment>
    <comment ref="F77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Управление жилищно-коммунального хозяйства</t>
        </r>
      </text>
    </comment>
    <comment ref="E78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Ревизия и ремонт установленных детских площадок</t>
        </r>
      </text>
    </comment>
    <comment ref="F78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Управление жилищно-коммунального хозяйства</t>
        </r>
      </text>
    </comment>
    <comment ref="E79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Ревизия и ремонт установленных детских площадок</t>
        </r>
      </text>
    </comment>
    <comment ref="F79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Управление жилищно-коммунального хозяйства</t>
        </r>
      </text>
    </comment>
    <comment ref="E80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Ревизия и ремонт установленных детских площадок</t>
        </r>
      </text>
    </comment>
    <comment ref="F80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Управление жилищно-коммунального хозяйства</t>
        </r>
      </text>
    </comment>
    <comment ref="E81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Ревизия и ремонт установленных детских площадок</t>
        </r>
      </text>
    </comment>
    <comment ref="F81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Управление жилищно-коммунального хозяйства</t>
        </r>
      </text>
    </comment>
    <comment ref="E82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Ревизия и ремонт установленных детских площадок</t>
        </r>
      </text>
    </comment>
    <comment ref="F82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Управление жилищно-коммунального хозяйства</t>
        </r>
      </text>
    </comment>
    <comment ref="E83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Ревизия и ремонт установленных детских площадок</t>
        </r>
      </text>
    </comment>
    <comment ref="F83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Управление жилищно-коммунального хозяйства</t>
        </r>
      </text>
    </comment>
  </commentList>
</comments>
</file>

<file path=xl/sharedStrings.xml><?xml version="1.0" encoding="utf-8"?>
<sst xmlns="http://schemas.openxmlformats.org/spreadsheetml/2006/main" count="403" uniqueCount="134">
  <si>
    <t>Приложение</t>
  </si>
  <si>
    <t>к решению Ивановской</t>
  </si>
  <si>
    <t>городской Думы</t>
  </si>
  <si>
    <t xml:space="preserve">от 26.11.2014  № 796
</t>
  </si>
  <si>
    <t>Изменения в сводный план мероприятий по выполнению наказов избирателей, принятых к исполнению в 2014 году</t>
  </si>
  <si>
    <t>(тыс. рублей)</t>
  </si>
  <si>
    <t>№ избирательного  округа</t>
  </si>
  <si>
    <t>№ п/п</t>
  </si>
  <si>
    <t>Фамилия, имя, отчество депутата</t>
  </si>
  <si>
    <t>Наименование объекта и место его нахождения</t>
  </si>
  <si>
    <t>Вид работ (услуг) по выполнению наказа</t>
  </si>
  <si>
    <t>Заказчик по выполнению наказа</t>
  </si>
  <si>
    <t>Объём финансирования работ</t>
  </si>
  <si>
    <t>Сроки выполнения работ (услуг)</t>
  </si>
  <si>
    <t>Фокин А.М.</t>
  </si>
  <si>
    <t>Ул. Суворова, д. 9а</t>
  </si>
  <si>
    <t>Ремонт подъезда № 1</t>
  </si>
  <si>
    <t>Управление жилищно-коммунального хозяйства</t>
  </si>
  <si>
    <t>4 квартал</t>
  </si>
  <si>
    <t>Ул.Стрелковая, д. 8</t>
  </si>
  <si>
    <t>Ремонт подъезда № 5</t>
  </si>
  <si>
    <t xml:space="preserve">Коробов А.А. </t>
  </si>
  <si>
    <t>Микрорайон 30, д. 51</t>
  </si>
  <si>
    <t>Частичная замена оконных блоков в подъездах 1 - 3</t>
  </si>
  <si>
    <t>Ул. Панина, д. 14</t>
  </si>
  <si>
    <t>Установка игровых элементов</t>
  </si>
  <si>
    <t>2-3 квартал</t>
  </si>
  <si>
    <t>Двор между пр. Строителей, д. 53а и 3-й ул. Чапаева, д. 87</t>
  </si>
  <si>
    <t>До 01.11.2014</t>
  </si>
  <si>
    <t>Ул. Генерала  Хлебникова, д. 36</t>
  </si>
  <si>
    <t>Ул. Шубиных, двор между домами 14 и 16в</t>
  </si>
  <si>
    <t>Ул. Шубиных, д. 13</t>
  </si>
  <si>
    <t xml:space="preserve">Частичная замена оконных блоков в подъездах 4 - 6 </t>
  </si>
  <si>
    <t>Гейстер Т.Л.</t>
  </si>
  <si>
    <t>МБДОУ "Детский сад № 163", ул. 1-я Полевая, д. 72</t>
  </si>
  <si>
    <t>Ремонтные работы</t>
  </si>
  <si>
    <t>Управление образования</t>
  </si>
  <si>
    <t>Ул. Постышева, дома 56, 58, ул. Тверская, д. 17</t>
  </si>
  <si>
    <t>Ул. Постышева, д. 48</t>
  </si>
  <si>
    <t>Ул. Летчика Лазарева, дома 6, 8, ул. 2-я Полевая, д. 8</t>
  </si>
  <si>
    <t>Ул. Диановых, д. 10</t>
  </si>
  <si>
    <t>Ул. Профессиональная, дома 33, 35, 37</t>
  </si>
  <si>
    <t>Ул. 1-я Полевая, д. 63</t>
  </si>
  <si>
    <t>Ул. Кудряшова, д. 108</t>
  </si>
  <si>
    <t>Ул. 1-я Полевая, д. 33</t>
  </si>
  <si>
    <t>Утепление чердачного помещения: изоляция труб и покрытие пола керамзитом</t>
  </si>
  <si>
    <t>Баранов С.А.</t>
  </si>
  <si>
    <t>МБОУ СОШ № 14, ул. Апрельская, д. 3</t>
  </si>
  <si>
    <t>Приобретение оборудования для медицинского кабинета</t>
  </si>
  <si>
    <t>Приобретение хозяйственных и канцелярских товаров</t>
  </si>
  <si>
    <t>МБДОУ "Детский сад общеразвивающего  вида № 11", ул. Революционная, д. 28а</t>
  </si>
  <si>
    <t>Приобретение мебели</t>
  </si>
  <si>
    <t>Романовский В.Н.</t>
  </si>
  <si>
    <t xml:space="preserve"> МБОУ ДОД Центр детского творчества № 4, ул. Дачная, д. 20</t>
  </si>
  <si>
    <t xml:space="preserve">Ремонтные работы </t>
  </si>
  <si>
    <t>3 квартал</t>
  </si>
  <si>
    <t>П/о 14,  д. 260</t>
  </si>
  <si>
    <t>Обустройство площадки для физкультурно-оздоровительных занятий для населения</t>
  </si>
  <si>
    <t>Комитет по физической культуре и спорту</t>
  </si>
  <si>
    <t>2 квартал</t>
  </si>
  <si>
    <t>П/о 14,  д. 147</t>
  </si>
  <si>
    <t>Ул. 4-я Деревенская, д. 48</t>
  </si>
  <si>
    <t>Ул. 4-я Деревенская, д. 62</t>
  </si>
  <si>
    <t>Пер. 1-й Спортивный, д. 1</t>
  </si>
  <si>
    <t>Ул. Тихая, д. 14</t>
  </si>
  <si>
    <t>Ул. Генерала Горбатова, д. 13а</t>
  </si>
  <si>
    <t>Ул. Коллективная, дома 16-20</t>
  </si>
  <si>
    <t>Ремонт автомобильной дороги</t>
  </si>
  <si>
    <t>Управление благоустройства</t>
  </si>
  <si>
    <t>Ул. 2-я Дачная, д. 20</t>
  </si>
  <si>
    <t>Ремонт площадки для физкультурно-оздоровительных занятий для населения</t>
  </si>
  <si>
    <t>Бадалов А.Б.</t>
  </si>
  <si>
    <t>МБОУ СОШ № 41, ул. Маршала Жаворонкова, д. 5</t>
  </si>
  <si>
    <t>Ул. 1-я Меланжевая, д. 4 (во дворе дома)</t>
  </si>
  <si>
    <t>Ул. Каравайковой, дома 124, 126, 10-й Проезд, д. 16 (во дворе домов)</t>
  </si>
  <si>
    <t xml:space="preserve">Установка спортивного оборудования </t>
  </si>
  <si>
    <t>Ул. Инженерная, дома 2г, 2д, 2е (на площадке за домом 2г)</t>
  </si>
  <si>
    <t>Установка спортивного оборудования</t>
  </si>
  <si>
    <t>Ул. Новая, дома 13, 15 (во дворе домов)</t>
  </si>
  <si>
    <t>Установка на существующей детской площадке дополнительно детской горки взамен аварийной</t>
  </si>
  <si>
    <t>Ул. Новая, дома 4, 6, 8 
(во дворе д. 6 - горка, во дворе д. 8 - двойные качели)</t>
  </si>
  <si>
    <t>Установка дополнительно на существующей детской площадке  детской горки и двойных качелей взамен аварийных</t>
  </si>
  <si>
    <t>12-й Проезд, д. 6  (во дворе дома)</t>
  </si>
  <si>
    <t>Установка игровых элементов (горка и качели для детей дошкольного возраста)</t>
  </si>
  <si>
    <t>Ул. 2-я Горинская, д. 40 (у магазина "Чародейка")</t>
  </si>
  <si>
    <t>МКУ "Молодежный центр" (клуб по месту жительства "Ассорти"), ул. Энтузиастов, д. 2</t>
  </si>
  <si>
    <t>Изготовление информационных стендов</t>
  </si>
  <si>
    <t>Администрация города</t>
  </si>
  <si>
    <t>Гажур А.В.</t>
  </si>
  <si>
    <t>МБДОУ "Детский сад общеразвивающего вида № 159", ул. Володарского, д. 9а</t>
  </si>
  <si>
    <t>Ул. Танкиста Александрова, д. 15</t>
  </si>
  <si>
    <t>Ул. Лётчика Захарова, д. 15</t>
  </si>
  <si>
    <t>Ул. Куликова, д. 23</t>
  </si>
  <si>
    <t>Ул. Лежневская, д. 164б</t>
  </si>
  <si>
    <t>Ул. Воронина, д. 9</t>
  </si>
  <si>
    <t>Ул. Кирякиных, д. 12</t>
  </si>
  <si>
    <t>Ул. Володарского, д. 11</t>
  </si>
  <si>
    <t>Ул. Ташкентская, д. 83</t>
  </si>
  <si>
    <t>Ул. Лежневская, д. 168</t>
  </si>
  <si>
    <t>Ул. Лежневская, д. 166</t>
  </si>
  <si>
    <t>Ул. Володарского, д. 7</t>
  </si>
  <si>
    <t>Частичная замена оконных рам в подъезде № 8</t>
  </si>
  <si>
    <t>Ул. Станкостроителей, д. 6</t>
  </si>
  <si>
    <t>Ул. Велижская, д. 50</t>
  </si>
  <si>
    <t>Снос деревьев</t>
  </si>
  <si>
    <t xml:space="preserve">Шепелев В.В. </t>
  </si>
  <si>
    <t>Ул. 2-я Ефимовская, д. 10</t>
  </si>
  <si>
    <t>Ул. Красных Зорь, д. 29/2</t>
  </si>
  <si>
    <t>Ул. 2-я Нагорная, д. 9</t>
  </si>
  <si>
    <t>Ул. Красных Зорь, д. 38а</t>
  </si>
  <si>
    <t>Ул. Кузнецова, д. 55</t>
  </si>
  <si>
    <t>Ул. Кузнецова, д. 48</t>
  </si>
  <si>
    <t>Ул. 2-я Талицкая, д. 4</t>
  </si>
  <si>
    <t>Ул. Лебедева Кумача, д. 12</t>
  </si>
  <si>
    <t>Проезд Институтский, д. 5</t>
  </si>
  <si>
    <t>Ул. Рабфаковская, д. 36</t>
  </si>
  <si>
    <t>Ул. Кузнецова, д. 110</t>
  </si>
  <si>
    <t>МБДОУ "Детский сад № 27", ул. Л. Толстого, д. 12/3</t>
  </si>
  <si>
    <t>Приобретение бытовой техники и детской мебели</t>
  </si>
  <si>
    <t>общегородской</t>
  </si>
  <si>
    <t>Рыбаков И.В.</t>
  </si>
  <si>
    <t>МБУК "Парк культуры и отдыха имени революции 1905 года", ул. Первых Маёвок, д. 55</t>
  </si>
  <si>
    <t>Обустройство детского игрового комплекса</t>
  </si>
  <si>
    <t>Комитет по культуре</t>
  </si>
  <si>
    <t>Куприянов С.В.</t>
  </si>
  <si>
    <t>МБУК "Парк культуры и отдыха им. В.Я. Степанова", ул. Смольная, д. 3</t>
  </si>
  <si>
    <t>Установка игрового комплекса для проведения досуга детей</t>
  </si>
  <si>
    <t>Морозов С.В.</t>
  </si>
  <si>
    <t>Грачёв Л.А.</t>
  </si>
  <si>
    <t>Палеев А.В.</t>
  </si>
  <si>
    <t>Бочкова Г.Ю.</t>
  </si>
  <si>
    <t>Мамедов С.А.</t>
  </si>
  <si>
    <t>Буравлев С.А.</t>
  </si>
  <si>
    <t>Приобретение канцтоваров</t>
  </si>
</sst>
</file>

<file path=xl/styles.xml><?xml version="1.0" encoding="utf-8"?>
<styleSheet xmlns="http://schemas.openxmlformats.org/spreadsheetml/2006/main">
  <numFmts count="7">
    <numFmt numFmtId="43" formatCode="_-* #,##0.00_р_._-;\-* #,##0.00_р_._-;_-* &quot;-&quot;??_р_._-;_-@_-"/>
    <numFmt numFmtId="164" formatCode="_(* #,##0.0_);_(* \(#,##0.0\);_(* &quot;-&quot;??_);_(@_)"/>
    <numFmt numFmtId="165" formatCode="#,##0.0_ ;[Red]\-#,##0.0\ "/>
    <numFmt numFmtId="166" formatCode="#,##0.00_ ;[Red]\-#,##0.00\ "/>
    <numFmt numFmtId="167" formatCode="#,##0.000_ ;[Red]\-#,##0.000\ "/>
    <numFmt numFmtId="168" formatCode="#,##0.0000_ ;[Red]\-#,##0.0000\ "/>
    <numFmt numFmtId="169" formatCode="#,##0.00000_ ;[Red]\-#,##0.00000\ "/>
  </numFmts>
  <fonts count="1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4"/>
      <name val="Arial Cyr"/>
      <charset val="204"/>
    </font>
    <font>
      <sz val="10"/>
      <name val="Trebuchet MS"/>
      <family val="2"/>
      <charset val="204"/>
    </font>
    <font>
      <sz val="10"/>
      <color indexed="9"/>
      <name val="Trebuchet MS"/>
      <family val="2"/>
      <charset val="204"/>
    </font>
    <font>
      <sz val="12"/>
      <name val="Book Antiqua"/>
      <family val="1"/>
      <charset val="204"/>
    </font>
    <font>
      <sz val="11"/>
      <color theme="9" tint="-0.249977111117893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trike/>
      <sz val="9"/>
      <color indexed="81"/>
      <name val="Tahoma"/>
      <family val="2"/>
      <charset val="204"/>
    </font>
    <font>
      <sz val="11"/>
      <color rgb="FFFF0000"/>
      <name val="Times New Roman"/>
      <family val="1"/>
      <charset val="204"/>
    </font>
    <font>
      <sz val="11"/>
      <color rgb="FF7030A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2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49" fontId="4" fillId="0" borderId="0" xfId="2" applyNumberFormat="1" applyFont="1" applyFill="1" applyAlignment="1">
      <alignment horizontal="left" vertical="top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9" fontId="6" fillId="0" borderId="0" xfId="0" applyNumberFormat="1" applyFont="1" applyFill="1" applyAlignment="1">
      <alignment horizontal="center" vertical="top" wrapText="1"/>
    </xf>
    <xf numFmtId="1" fontId="6" fillId="0" borderId="0" xfId="0" applyNumberFormat="1" applyFont="1" applyFill="1" applyAlignment="1">
      <alignment horizontal="center" vertical="top" wrapText="1"/>
    </xf>
    <xf numFmtId="49" fontId="7" fillId="0" borderId="0" xfId="0" applyNumberFormat="1" applyFont="1" applyFill="1" applyAlignment="1">
      <alignment horizontal="left" vertical="top" wrapText="1" indent="1"/>
    </xf>
    <xf numFmtId="49" fontId="6" fillId="0" borderId="0" xfId="0" applyNumberFormat="1" applyFont="1" applyFill="1" applyAlignment="1">
      <alignment horizontal="left" vertical="top" wrapText="1" indent="1"/>
    </xf>
    <xf numFmtId="164" fontId="6" fillId="0" borderId="0" xfId="1" applyNumberFormat="1" applyFont="1" applyFill="1" applyAlignment="1">
      <alignment vertical="top" wrapText="1"/>
    </xf>
    <xf numFmtId="49" fontId="8" fillId="0" borderId="0" xfId="0" applyNumberFormat="1" applyFont="1" applyFill="1" applyAlignment="1">
      <alignment horizontal="right"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left" vertical="top" wrapText="1" indent="1"/>
    </xf>
    <xf numFmtId="49" fontId="9" fillId="0" borderId="1" xfId="0" applyNumberFormat="1" applyFont="1" applyFill="1" applyBorder="1" applyAlignment="1">
      <alignment horizontal="left" vertical="top" wrapText="1" indent="1"/>
    </xf>
    <xf numFmtId="49" fontId="9" fillId="2" borderId="1" xfId="0" applyNumberFormat="1" applyFont="1" applyFill="1" applyBorder="1" applyAlignment="1">
      <alignment horizontal="left" vertical="top" wrapText="1" indent="1"/>
    </xf>
    <xf numFmtId="49" fontId="4" fillId="0" borderId="1" xfId="3" applyNumberFormat="1" applyFont="1" applyFill="1" applyBorder="1" applyAlignment="1">
      <alignment horizontal="left" vertical="top" wrapText="1" indent="1"/>
    </xf>
    <xf numFmtId="165" fontId="9" fillId="0" borderId="1" xfId="4" applyNumberFormat="1" applyFont="1" applyFill="1" applyBorder="1" applyAlignment="1">
      <alignment horizontal="right" vertical="top"/>
    </xf>
    <xf numFmtId="49" fontId="9" fillId="0" borderId="1" xfId="0" applyNumberFormat="1" applyFont="1" applyFill="1" applyBorder="1" applyAlignment="1">
      <alignment horizontal="center" vertical="top" wrapText="1"/>
    </xf>
    <xf numFmtId="1" fontId="4" fillId="2" borderId="1" xfId="0" applyNumberFormat="1" applyFont="1" applyFill="1" applyBorder="1" applyAlignment="1">
      <alignment horizontal="center" vertical="top" wrapText="1"/>
    </xf>
    <xf numFmtId="166" fontId="9" fillId="0" borderId="1" xfId="4" applyNumberFormat="1" applyFont="1" applyFill="1" applyBorder="1" applyAlignment="1">
      <alignment horizontal="right" vertical="top"/>
    </xf>
    <xf numFmtId="49" fontId="9" fillId="0" borderId="1" xfId="3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left" vertical="top" wrapText="1" indent="1"/>
    </xf>
    <xf numFmtId="49" fontId="4" fillId="0" borderId="1" xfId="3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1" fontId="9" fillId="0" borderId="1" xfId="0" applyNumberFormat="1" applyFont="1" applyFill="1" applyBorder="1" applyAlignment="1">
      <alignment horizontal="center" vertical="top" wrapText="1"/>
    </xf>
    <xf numFmtId="1" fontId="9" fillId="2" borderId="1" xfId="0" applyNumberFormat="1" applyFont="1" applyFill="1" applyBorder="1" applyAlignment="1">
      <alignment horizontal="center" vertical="top" wrapText="1"/>
    </xf>
    <xf numFmtId="49" fontId="9" fillId="0" borderId="1" xfId="3" applyNumberFormat="1" applyFont="1" applyFill="1" applyBorder="1" applyAlignment="1">
      <alignment horizontal="left" vertical="top" wrapText="1" indent="1"/>
    </xf>
    <xf numFmtId="167" fontId="9" fillId="0" borderId="1" xfId="4" applyNumberFormat="1" applyFont="1" applyFill="1" applyBorder="1" applyAlignment="1">
      <alignment horizontal="right" vertical="top"/>
    </xf>
    <xf numFmtId="49" fontId="4" fillId="2" borderId="1" xfId="0" applyNumberFormat="1" applyFont="1" applyFill="1" applyBorder="1" applyAlignment="1">
      <alignment horizontal="center" vertical="top" wrapText="1"/>
    </xf>
    <xf numFmtId="168" fontId="9" fillId="0" borderId="1" xfId="4" applyNumberFormat="1" applyFont="1" applyFill="1" applyBorder="1" applyAlignment="1">
      <alignment horizontal="right" vertical="top"/>
    </xf>
    <xf numFmtId="165" fontId="4" fillId="0" borderId="1" xfId="4" applyNumberFormat="1" applyFont="1" applyFill="1" applyBorder="1" applyAlignment="1">
      <alignment horizontal="right" vertical="top"/>
    </xf>
    <xf numFmtId="49" fontId="13" fillId="2" borderId="1" xfId="0" applyNumberFormat="1" applyFont="1" applyFill="1" applyBorder="1" applyAlignment="1">
      <alignment horizontal="left" vertical="top" wrapText="1" indent="1"/>
    </xf>
    <xf numFmtId="49" fontId="13" fillId="0" borderId="1" xfId="3" applyNumberFormat="1" applyFont="1" applyFill="1" applyBorder="1" applyAlignment="1">
      <alignment horizontal="center" vertical="top" wrapText="1"/>
    </xf>
    <xf numFmtId="49" fontId="14" fillId="2" borderId="1" xfId="0" applyNumberFormat="1" applyFont="1" applyFill="1" applyBorder="1" applyAlignment="1">
      <alignment horizontal="left" vertical="top" wrapText="1" indent="1"/>
    </xf>
    <xf numFmtId="169" fontId="9" fillId="0" borderId="1" xfId="4" applyNumberFormat="1" applyFont="1" applyFill="1" applyBorder="1" applyAlignment="1">
      <alignment horizontal="right" vertical="top"/>
    </xf>
  </cellXfs>
  <cellStyles count="5">
    <cellStyle name="Обычный" xfId="0" builtinId="0"/>
    <cellStyle name="Обычный_Лист1" xfId="2"/>
    <cellStyle name="Обычный_Лист1_1" xfId="3"/>
    <cellStyle name="Финансовый" xfId="1" builtinId="3"/>
    <cellStyle name="Финансовый 4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4"/>
  <sheetViews>
    <sheetView tabSelected="1" topLeftCell="A64" zoomScale="75" zoomScaleNormal="75" workbookViewId="0">
      <selection sqref="A1:H84"/>
    </sheetView>
  </sheetViews>
  <sheetFormatPr defaultRowHeight="15"/>
  <cols>
    <col min="1" max="1" width="16.5703125" customWidth="1"/>
    <col min="2" max="2" width="6" customWidth="1"/>
    <col min="3" max="3" width="21.7109375" customWidth="1"/>
    <col min="4" max="4" width="50.85546875" customWidth="1"/>
    <col min="5" max="5" width="43" customWidth="1"/>
    <col min="6" max="6" width="26.5703125" customWidth="1"/>
    <col min="7" max="7" width="16.140625" customWidth="1"/>
    <col min="8" max="8" width="16.42578125" customWidth="1"/>
  </cols>
  <sheetData>
    <row r="1" spans="1:8">
      <c r="B1" s="1"/>
      <c r="G1" s="2" t="s">
        <v>0</v>
      </c>
      <c r="H1" s="2"/>
    </row>
    <row r="2" spans="1:8">
      <c r="B2" s="1"/>
      <c r="G2" s="2" t="s">
        <v>1</v>
      </c>
      <c r="H2" s="2"/>
    </row>
    <row r="3" spans="1:8">
      <c r="B3" s="1"/>
      <c r="G3" s="2" t="s">
        <v>2</v>
      </c>
      <c r="H3" s="2"/>
    </row>
    <row r="4" spans="1:8">
      <c r="B4" s="1"/>
      <c r="G4" s="2" t="s">
        <v>3</v>
      </c>
      <c r="H4" s="2"/>
    </row>
    <row r="5" spans="1:8">
      <c r="B5" s="1"/>
      <c r="H5" s="3"/>
    </row>
    <row r="6" spans="1:8" ht="18">
      <c r="A6" s="4" t="s">
        <v>4</v>
      </c>
      <c r="B6" s="4"/>
      <c r="C6" s="4"/>
      <c r="D6" s="4"/>
      <c r="E6" s="4"/>
      <c r="F6" s="4"/>
      <c r="G6" s="4"/>
      <c r="H6" s="4"/>
    </row>
    <row r="7" spans="1:8" ht="15.75">
      <c r="A7" s="5"/>
      <c r="B7" s="6"/>
      <c r="C7" s="7"/>
      <c r="D7" s="8"/>
      <c r="E7" s="8"/>
      <c r="F7" s="8"/>
      <c r="G7" s="9"/>
      <c r="H7" s="10" t="s">
        <v>5</v>
      </c>
    </row>
    <row r="8" spans="1:8" ht="45">
      <c r="A8" s="11" t="s">
        <v>6</v>
      </c>
      <c r="B8" s="12" t="s">
        <v>7</v>
      </c>
      <c r="C8" s="11" t="s">
        <v>8</v>
      </c>
      <c r="D8" s="11" t="s">
        <v>9</v>
      </c>
      <c r="E8" s="11" t="s">
        <v>10</v>
      </c>
      <c r="F8" s="11" t="s">
        <v>11</v>
      </c>
      <c r="G8" s="11" t="s">
        <v>12</v>
      </c>
      <c r="H8" s="11" t="s">
        <v>13</v>
      </c>
    </row>
    <row r="9" spans="1:8" ht="30">
      <c r="A9" s="13">
        <v>1</v>
      </c>
      <c r="B9" s="13">
        <v>4</v>
      </c>
      <c r="C9" s="14" t="s">
        <v>14</v>
      </c>
      <c r="D9" s="15" t="s">
        <v>15</v>
      </c>
      <c r="E9" s="16" t="s">
        <v>16</v>
      </c>
      <c r="F9" s="17" t="s">
        <v>17</v>
      </c>
      <c r="G9" s="18">
        <f>50+25</f>
        <v>75</v>
      </c>
      <c r="H9" s="19" t="s">
        <v>18</v>
      </c>
    </row>
    <row r="10" spans="1:8" ht="30">
      <c r="A10" s="13">
        <v>1</v>
      </c>
      <c r="B10" s="13">
        <v>5</v>
      </c>
      <c r="C10" s="14" t="s">
        <v>14</v>
      </c>
      <c r="D10" s="15" t="s">
        <v>19</v>
      </c>
      <c r="E10" s="16" t="s">
        <v>20</v>
      </c>
      <c r="F10" s="17" t="s">
        <v>17</v>
      </c>
      <c r="G10" s="18">
        <f>50+25</f>
        <v>75</v>
      </c>
      <c r="H10" s="19" t="s">
        <v>18</v>
      </c>
    </row>
    <row r="11" spans="1:8" ht="30">
      <c r="A11" s="13">
        <v>3</v>
      </c>
      <c r="B11" s="20">
        <v>2</v>
      </c>
      <c r="C11" s="14" t="s">
        <v>21</v>
      </c>
      <c r="D11" s="14" t="s">
        <v>22</v>
      </c>
      <c r="E11" s="16" t="s">
        <v>23</v>
      </c>
      <c r="F11" s="17" t="s">
        <v>17</v>
      </c>
      <c r="G11" s="21">
        <f>50+25+75+1.5-75.75</f>
        <v>75.75</v>
      </c>
      <c r="H11" s="22" t="s">
        <v>18</v>
      </c>
    </row>
    <row r="12" spans="1:8" ht="30">
      <c r="A12" s="13">
        <v>3</v>
      </c>
      <c r="B12" s="20">
        <v>3</v>
      </c>
      <c r="C12" s="14" t="s">
        <v>21</v>
      </c>
      <c r="D12" s="14" t="s">
        <v>24</v>
      </c>
      <c r="E12" s="23" t="s">
        <v>25</v>
      </c>
      <c r="F12" s="17" t="s">
        <v>17</v>
      </c>
      <c r="G12" s="21">
        <f>50-0.25</f>
        <v>49.75</v>
      </c>
      <c r="H12" s="24" t="s">
        <v>26</v>
      </c>
    </row>
    <row r="13" spans="1:8" ht="30">
      <c r="A13" s="13">
        <v>3</v>
      </c>
      <c r="B13" s="20">
        <v>4</v>
      </c>
      <c r="C13" s="14" t="s">
        <v>21</v>
      </c>
      <c r="D13" s="14" t="s">
        <v>27</v>
      </c>
      <c r="E13" s="23" t="s">
        <v>25</v>
      </c>
      <c r="F13" s="17" t="s">
        <v>17</v>
      </c>
      <c r="G13" s="21">
        <f>50-0.25</f>
        <v>49.75</v>
      </c>
      <c r="H13" s="24" t="s">
        <v>28</v>
      </c>
    </row>
    <row r="14" spans="1:8" ht="30">
      <c r="A14" s="13">
        <v>3</v>
      </c>
      <c r="B14" s="20">
        <v>10</v>
      </c>
      <c r="C14" s="14" t="s">
        <v>21</v>
      </c>
      <c r="D14" s="14" t="s">
        <v>29</v>
      </c>
      <c r="E14" s="23" t="s">
        <v>25</v>
      </c>
      <c r="F14" s="17" t="s">
        <v>17</v>
      </c>
      <c r="G14" s="21">
        <f>50-0.25</f>
        <v>49.75</v>
      </c>
      <c r="H14" s="25" t="s">
        <v>28</v>
      </c>
    </row>
    <row r="15" spans="1:8" ht="30">
      <c r="A15" s="13">
        <v>3</v>
      </c>
      <c r="B15" s="20">
        <v>19</v>
      </c>
      <c r="C15" s="14" t="s">
        <v>21</v>
      </c>
      <c r="D15" s="14" t="s">
        <v>30</v>
      </c>
      <c r="E15" s="23" t="s">
        <v>25</v>
      </c>
      <c r="F15" s="17" t="s">
        <v>17</v>
      </c>
      <c r="G15" s="21">
        <f>50-0.25</f>
        <v>49.75</v>
      </c>
      <c r="H15" s="25" t="s">
        <v>28</v>
      </c>
    </row>
    <row r="16" spans="1:8" ht="30">
      <c r="A16" s="13">
        <v>3</v>
      </c>
      <c r="B16" s="20">
        <v>20</v>
      </c>
      <c r="C16" s="14" t="s">
        <v>21</v>
      </c>
      <c r="D16" s="14" t="s">
        <v>31</v>
      </c>
      <c r="E16" s="23" t="s">
        <v>25</v>
      </c>
      <c r="F16" s="17" t="s">
        <v>17</v>
      </c>
      <c r="G16" s="18">
        <f>100-0.5</f>
        <v>99.5</v>
      </c>
      <c r="H16" s="25" t="s">
        <v>28</v>
      </c>
    </row>
    <row r="17" spans="1:8" ht="30">
      <c r="A17" s="26">
        <v>3</v>
      </c>
      <c r="B17" s="27">
        <v>29</v>
      </c>
      <c r="C17" s="15" t="s">
        <v>21</v>
      </c>
      <c r="D17" s="15" t="s">
        <v>22</v>
      </c>
      <c r="E17" s="16" t="s">
        <v>32</v>
      </c>
      <c r="F17" s="28" t="s">
        <v>17</v>
      </c>
      <c r="G17" s="21">
        <v>75.75</v>
      </c>
      <c r="H17" s="22" t="s">
        <v>18</v>
      </c>
    </row>
    <row r="18" spans="1:8">
      <c r="A18" s="13">
        <v>5</v>
      </c>
      <c r="B18" s="20">
        <v>3</v>
      </c>
      <c r="C18" s="14" t="s">
        <v>33</v>
      </c>
      <c r="D18" s="14" t="s">
        <v>34</v>
      </c>
      <c r="E18" s="23" t="s">
        <v>35</v>
      </c>
      <c r="F18" s="17" t="s">
        <v>36</v>
      </c>
      <c r="G18" s="18">
        <f>100-33.8</f>
        <v>66.2</v>
      </c>
      <c r="H18" s="24" t="s">
        <v>18</v>
      </c>
    </row>
    <row r="19" spans="1:8" ht="30">
      <c r="A19" s="13">
        <v>5</v>
      </c>
      <c r="B19" s="20">
        <v>10</v>
      </c>
      <c r="C19" s="14" t="s">
        <v>33</v>
      </c>
      <c r="D19" s="14" t="s">
        <v>37</v>
      </c>
      <c r="E19" s="23" t="s">
        <v>25</v>
      </c>
      <c r="F19" s="17" t="s">
        <v>17</v>
      </c>
      <c r="G19" s="18">
        <f>200-1</f>
        <v>199</v>
      </c>
      <c r="H19" s="25" t="s">
        <v>28</v>
      </c>
    </row>
    <row r="20" spans="1:8" ht="30">
      <c r="A20" s="13">
        <v>5</v>
      </c>
      <c r="B20" s="20">
        <v>11</v>
      </c>
      <c r="C20" s="14" t="s">
        <v>33</v>
      </c>
      <c r="D20" s="14" t="s">
        <v>38</v>
      </c>
      <c r="E20" s="23" t="s">
        <v>25</v>
      </c>
      <c r="F20" s="17" t="s">
        <v>17</v>
      </c>
      <c r="G20" s="18">
        <f>200-1</f>
        <v>199</v>
      </c>
      <c r="H20" s="25" t="s">
        <v>28</v>
      </c>
    </row>
    <row r="21" spans="1:8" ht="30">
      <c r="A21" s="13">
        <v>5</v>
      </c>
      <c r="B21" s="20">
        <v>12</v>
      </c>
      <c r="C21" s="14" t="s">
        <v>33</v>
      </c>
      <c r="D21" s="14" t="s">
        <v>39</v>
      </c>
      <c r="E21" s="23" t="s">
        <v>25</v>
      </c>
      <c r="F21" s="17" t="s">
        <v>17</v>
      </c>
      <c r="G21" s="21">
        <f>250-1.25</f>
        <v>248.75</v>
      </c>
      <c r="H21" s="25" t="s">
        <v>28</v>
      </c>
    </row>
    <row r="22" spans="1:8" ht="30">
      <c r="A22" s="13">
        <v>5</v>
      </c>
      <c r="B22" s="20">
        <v>13</v>
      </c>
      <c r="C22" s="14" t="s">
        <v>33</v>
      </c>
      <c r="D22" s="14" t="s">
        <v>40</v>
      </c>
      <c r="E22" s="23" t="s">
        <v>25</v>
      </c>
      <c r="F22" s="17" t="s">
        <v>17</v>
      </c>
      <c r="G22" s="18">
        <f>200-1</f>
        <v>199</v>
      </c>
      <c r="H22" s="25" t="s">
        <v>28</v>
      </c>
    </row>
    <row r="23" spans="1:8" ht="30">
      <c r="A23" s="13">
        <v>5</v>
      </c>
      <c r="B23" s="20">
        <v>14</v>
      </c>
      <c r="C23" s="14" t="s">
        <v>33</v>
      </c>
      <c r="D23" s="14" t="s">
        <v>41</v>
      </c>
      <c r="E23" s="23" t="s">
        <v>25</v>
      </c>
      <c r="F23" s="17" t="s">
        <v>17</v>
      </c>
      <c r="G23" s="21">
        <f>250-1.25</f>
        <v>248.75</v>
      </c>
      <c r="H23" s="25" t="s">
        <v>28</v>
      </c>
    </row>
    <row r="24" spans="1:8" ht="30">
      <c r="A24" s="13">
        <v>5</v>
      </c>
      <c r="B24" s="20">
        <v>15</v>
      </c>
      <c r="C24" s="14" t="s">
        <v>33</v>
      </c>
      <c r="D24" s="14" t="s">
        <v>42</v>
      </c>
      <c r="E24" s="23" t="s">
        <v>25</v>
      </c>
      <c r="F24" s="17" t="s">
        <v>17</v>
      </c>
      <c r="G24" s="18">
        <f>200-1</f>
        <v>199</v>
      </c>
      <c r="H24" s="25" t="s">
        <v>28</v>
      </c>
    </row>
    <row r="25" spans="1:8" ht="30">
      <c r="A25" s="13">
        <v>5</v>
      </c>
      <c r="B25" s="20">
        <v>16</v>
      </c>
      <c r="C25" s="14" t="s">
        <v>33</v>
      </c>
      <c r="D25" s="14" t="s">
        <v>43</v>
      </c>
      <c r="E25" s="23" t="s">
        <v>25</v>
      </c>
      <c r="F25" s="17" t="s">
        <v>17</v>
      </c>
      <c r="G25" s="18">
        <f>200-1</f>
        <v>199</v>
      </c>
      <c r="H25" s="25" t="s">
        <v>28</v>
      </c>
    </row>
    <row r="26" spans="1:8" ht="30">
      <c r="A26" s="13">
        <v>5</v>
      </c>
      <c r="B26" s="20">
        <v>17</v>
      </c>
      <c r="C26" s="14" t="s">
        <v>33</v>
      </c>
      <c r="D26" s="14" t="s">
        <v>44</v>
      </c>
      <c r="E26" s="23" t="s">
        <v>25</v>
      </c>
      <c r="F26" s="17" t="s">
        <v>17</v>
      </c>
      <c r="G26" s="18">
        <f>200-1</f>
        <v>199</v>
      </c>
      <c r="H26" s="25" t="s">
        <v>28</v>
      </c>
    </row>
    <row r="27" spans="1:8" ht="30">
      <c r="A27" s="13">
        <v>5</v>
      </c>
      <c r="B27" s="27">
        <v>18</v>
      </c>
      <c r="C27" s="14" t="s">
        <v>33</v>
      </c>
      <c r="D27" s="15" t="s">
        <v>34</v>
      </c>
      <c r="E27" s="16" t="s">
        <v>45</v>
      </c>
      <c r="F27" s="28" t="s">
        <v>36</v>
      </c>
      <c r="G27" s="18">
        <v>42.3</v>
      </c>
      <c r="H27" s="22" t="s">
        <v>18</v>
      </c>
    </row>
    <row r="28" spans="1:8" ht="30">
      <c r="A28" s="13">
        <v>7</v>
      </c>
      <c r="B28" s="27">
        <v>35</v>
      </c>
      <c r="C28" s="14" t="s">
        <v>46</v>
      </c>
      <c r="D28" s="15" t="s">
        <v>47</v>
      </c>
      <c r="E28" s="16" t="s">
        <v>48</v>
      </c>
      <c r="F28" s="28" t="s">
        <v>36</v>
      </c>
      <c r="G28" s="18">
        <v>50</v>
      </c>
      <c r="H28" s="19" t="s">
        <v>18</v>
      </c>
    </row>
    <row r="29" spans="1:8" ht="30">
      <c r="A29" s="13">
        <v>7</v>
      </c>
      <c r="B29" s="27">
        <v>36</v>
      </c>
      <c r="C29" s="14" t="s">
        <v>46</v>
      </c>
      <c r="D29" s="15" t="s">
        <v>47</v>
      </c>
      <c r="E29" s="16" t="s">
        <v>49</v>
      </c>
      <c r="F29" s="28" t="s">
        <v>36</v>
      </c>
      <c r="G29" s="18">
        <v>56</v>
      </c>
      <c r="H29" s="19" t="s">
        <v>18</v>
      </c>
    </row>
    <row r="30" spans="1:8" ht="30">
      <c r="A30" s="13">
        <v>7</v>
      </c>
      <c r="B30" s="27">
        <v>37</v>
      </c>
      <c r="C30" s="14" t="s">
        <v>46</v>
      </c>
      <c r="D30" s="15" t="s">
        <v>50</v>
      </c>
      <c r="E30" s="16" t="s">
        <v>51</v>
      </c>
      <c r="F30" s="28" t="s">
        <v>36</v>
      </c>
      <c r="G30" s="18">
        <v>60</v>
      </c>
      <c r="H30" s="19" t="s">
        <v>18</v>
      </c>
    </row>
    <row r="31" spans="1:8" ht="30">
      <c r="A31" s="13">
        <v>8</v>
      </c>
      <c r="B31" s="20">
        <v>12</v>
      </c>
      <c r="C31" s="14" t="s">
        <v>52</v>
      </c>
      <c r="D31" s="14" t="s">
        <v>53</v>
      </c>
      <c r="E31" s="23" t="s">
        <v>54</v>
      </c>
      <c r="F31" s="17" t="s">
        <v>36</v>
      </c>
      <c r="G31" s="29">
        <f>80-0.523</f>
        <v>79.477000000000004</v>
      </c>
      <c r="H31" s="30" t="s">
        <v>55</v>
      </c>
    </row>
    <row r="32" spans="1:8" ht="30">
      <c r="A32" s="13">
        <v>8</v>
      </c>
      <c r="B32" s="20">
        <v>16</v>
      </c>
      <c r="C32" s="14" t="s">
        <v>52</v>
      </c>
      <c r="D32" s="14" t="s">
        <v>56</v>
      </c>
      <c r="E32" s="23" t="s">
        <v>57</v>
      </c>
      <c r="F32" s="17" t="s">
        <v>58</v>
      </c>
      <c r="G32" s="31">
        <f>600-3.0408</f>
        <v>596.95920000000001</v>
      </c>
      <c r="H32" s="24" t="s">
        <v>59</v>
      </c>
    </row>
    <row r="33" spans="1:8" ht="30">
      <c r="A33" s="13">
        <v>8</v>
      </c>
      <c r="B33" s="20">
        <v>17</v>
      </c>
      <c r="C33" s="14" t="s">
        <v>52</v>
      </c>
      <c r="D33" s="14" t="s">
        <v>60</v>
      </c>
      <c r="E33" s="23" t="s">
        <v>25</v>
      </c>
      <c r="F33" s="17" t="s">
        <v>17</v>
      </c>
      <c r="G33" s="21">
        <f>150-0.75</f>
        <v>149.25</v>
      </c>
      <c r="H33" s="25" t="s">
        <v>28</v>
      </c>
    </row>
    <row r="34" spans="1:8" ht="30">
      <c r="A34" s="13">
        <v>8</v>
      </c>
      <c r="B34" s="20">
        <v>18</v>
      </c>
      <c r="C34" s="14" t="s">
        <v>52</v>
      </c>
      <c r="D34" s="14" t="s">
        <v>61</v>
      </c>
      <c r="E34" s="23" t="s">
        <v>25</v>
      </c>
      <c r="F34" s="17" t="s">
        <v>17</v>
      </c>
      <c r="G34" s="21">
        <f>150-0.75</f>
        <v>149.25</v>
      </c>
      <c r="H34" s="25" t="s">
        <v>28</v>
      </c>
    </row>
    <row r="35" spans="1:8" ht="30">
      <c r="A35" s="13">
        <v>8</v>
      </c>
      <c r="B35" s="20">
        <v>19</v>
      </c>
      <c r="C35" s="14" t="s">
        <v>52</v>
      </c>
      <c r="D35" s="14" t="s">
        <v>62</v>
      </c>
      <c r="E35" s="23" t="s">
        <v>25</v>
      </c>
      <c r="F35" s="17" t="s">
        <v>17</v>
      </c>
      <c r="G35" s="21">
        <f t="shared" ref="G35:G38" si="0">150-0.75</f>
        <v>149.25</v>
      </c>
      <c r="H35" s="25" t="s">
        <v>28</v>
      </c>
    </row>
    <row r="36" spans="1:8" ht="30">
      <c r="A36" s="13">
        <v>8</v>
      </c>
      <c r="B36" s="20">
        <v>20</v>
      </c>
      <c r="C36" s="14" t="s">
        <v>52</v>
      </c>
      <c r="D36" s="14" t="s">
        <v>63</v>
      </c>
      <c r="E36" s="23" t="s">
        <v>25</v>
      </c>
      <c r="F36" s="17" t="s">
        <v>17</v>
      </c>
      <c r="G36" s="21">
        <f t="shared" si="0"/>
        <v>149.25</v>
      </c>
      <c r="H36" s="25" t="s">
        <v>28</v>
      </c>
    </row>
    <row r="37" spans="1:8" ht="30">
      <c r="A37" s="13">
        <v>8</v>
      </c>
      <c r="B37" s="20">
        <v>21</v>
      </c>
      <c r="C37" s="14" t="s">
        <v>52</v>
      </c>
      <c r="D37" s="14" t="s">
        <v>64</v>
      </c>
      <c r="E37" s="23" t="s">
        <v>25</v>
      </c>
      <c r="F37" s="17" t="s">
        <v>17</v>
      </c>
      <c r="G37" s="21">
        <f t="shared" si="0"/>
        <v>149.25</v>
      </c>
      <c r="H37" s="25" t="s">
        <v>28</v>
      </c>
    </row>
    <row r="38" spans="1:8" ht="30">
      <c r="A38" s="13">
        <v>8</v>
      </c>
      <c r="B38" s="20">
        <v>22</v>
      </c>
      <c r="C38" s="14" t="s">
        <v>52</v>
      </c>
      <c r="D38" s="14" t="s">
        <v>65</v>
      </c>
      <c r="E38" s="23" t="s">
        <v>25</v>
      </c>
      <c r="F38" s="17" t="s">
        <v>17</v>
      </c>
      <c r="G38" s="21">
        <f t="shared" si="0"/>
        <v>149.25</v>
      </c>
      <c r="H38" s="25" t="s">
        <v>28</v>
      </c>
    </row>
    <row r="39" spans="1:8" ht="30">
      <c r="A39" s="13">
        <v>8</v>
      </c>
      <c r="B39" s="20">
        <v>24</v>
      </c>
      <c r="C39" s="14" t="s">
        <v>52</v>
      </c>
      <c r="D39" s="14" t="s">
        <v>66</v>
      </c>
      <c r="E39" s="23" t="s">
        <v>67</v>
      </c>
      <c r="F39" s="17" t="s">
        <v>68</v>
      </c>
      <c r="G39" s="29">
        <f>150-6.577</f>
        <v>143.423</v>
      </c>
      <c r="H39" s="25" t="s">
        <v>55</v>
      </c>
    </row>
    <row r="40" spans="1:8" ht="30">
      <c r="A40" s="13">
        <v>8</v>
      </c>
      <c r="B40" s="27">
        <v>25</v>
      </c>
      <c r="C40" s="14" t="s">
        <v>52</v>
      </c>
      <c r="D40" s="15" t="s">
        <v>69</v>
      </c>
      <c r="E40" s="16" t="s">
        <v>70</v>
      </c>
      <c r="F40" s="28" t="s">
        <v>58</v>
      </c>
      <c r="G40" s="31">
        <v>14.6408</v>
      </c>
      <c r="H40" s="22" t="s">
        <v>18</v>
      </c>
    </row>
    <row r="41" spans="1:8">
      <c r="A41" s="13">
        <v>11</v>
      </c>
      <c r="B41" s="20">
        <v>12</v>
      </c>
      <c r="C41" s="14" t="s">
        <v>71</v>
      </c>
      <c r="D41" s="14" t="s">
        <v>72</v>
      </c>
      <c r="E41" s="16" t="s">
        <v>35</v>
      </c>
      <c r="F41" s="17" t="s">
        <v>36</v>
      </c>
      <c r="G41" s="32">
        <v>400</v>
      </c>
      <c r="H41" s="22" t="s">
        <v>18</v>
      </c>
    </row>
    <row r="42" spans="1:8" ht="30">
      <c r="A42" s="13">
        <v>11</v>
      </c>
      <c r="B42" s="20">
        <v>15</v>
      </c>
      <c r="C42" s="14" t="s">
        <v>71</v>
      </c>
      <c r="D42" s="14" t="s">
        <v>73</v>
      </c>
      <c r="E42" s="23" t="s">
        <v>25</v>
      </c>
      <c r="F42" s="17" t="s">
        <v>17</v>
      </c>
      <c r="G42" s="18">
        <f>200-1</f>
        <v>199</v>
      </c>
      <c r="H42" s="24" t="s">
        <v>28</v>
      </c>
    </row>
    <row r="43" spans="1:8" ht="30">
      <c r="A43" s="13">
        <v>11</v>
      </c>
      <c r="B43" s="20">
        <v>16</v>
      </c>
      <c r="C43" s="14" t="s">
        <v>71</v>
      </c>
      <c r="D43" s="14" t="s">
        <v>74</v>
      </c>
      <c r="E43" s="33" t="s">
        <v>75</v>
      </c>
      <c r="F43" s="17" t="s">
        <v>58</v>
      </c>
      <c r="G43" s="21">
        <f>30-0.15</f>
        <v>29.85</v>
      </c>
      <c r="H43" s="34" t="s">
        <v>55</v>
      </c>
    </row>
    <row r="44" spans="1:8" ht="30">
      <c r="A44" s="13">
        <v>11</v>
      </c>
      <c r="B44" s="20">
        <v>17</v>
      </c>
      <c r="C44" s="14" t="s">
        <v>71</v>
      </c>
      <c r="D44" s="14" t="s">
        <v>76</v>
      </c>
      <c r="E44" s="33" t="s">
        <v>77</v>
      </c>
      <c r="F44" s="17" t="s">
        <v>58</v>
      </c>
      <c r="G44" s="21">
        <f>50-0.25</f>
        <v>49.75</v>
      </c>
      <c r="H44" s="34" t="s">
        <v>55</v>
      </c>
    </row>
    <row r="45" spans="1:8" ht="45">
      <c r="A45" s="13">
        <v>11</v>
      </c>
      <c r="B45" s="20">
        <v>18</v>
      </c>
      <c r="C45" s="14" t="s">
        <v>71</v>
      </c>
      <c r="D45" s="14" t="s">
        <v>78</v>
      </c>
      <c r="E45" s="23" t="s">
        <v>79</v>
      </c>
      <c r="F45" s="17" t="s">
        <v>17</v>
      </c>
      <c r="G45" s="21">
        <f>35-0.17</f>
        <v>34.83</v>
      </c>
      <c r="H45" s="24" t="s">
        <v>28</v>
      </c>
    </row>
    <row r="46" spans="1:8" ht="45">
      <c r="A46" s="13">
        <v>11</v>
      </c>
      <c r="B46" s="20">
        <v>19</v>
      </c>
      <c r="C46" s="14" t="s">
        <v>71</v>
      </c>
      <c r="D46" s="14" t="s">
        <v>80</v>
      </c>
      <c r="E46" s="23" t="s">
        <v>81</v>
      </c>
      <c r="F46" s="17" t="s">
        <v>17</v>
      </c>
      <c r="G46" s="21">
        <f>56-0.28</f>
        <v>55.72</v>
      </c>
      <c r="H46" s="24" t="s">
        <v>28</v>
      </c>
    </row>
    <row r="47" spans="1:8" ht="30">
      <c r="A47" s="13">
        <v>11</v>
      </c>
      <c r="B47" s="20">
        <v>23</v>
      </c>
      <c r="C47" s="14" t="s">
        <v>71</v>
      </c>
      <c r="D47" s="14" t="s">
        <v>82</v>
      </c>
      <c r="E47" s="23" t="s">
        <v>83</v>
      </c>
      <c r="F47" s="17" t="s">
        <v>17</v>
      </c>
      <c r="G47" s="21">
        <f>50-0.25</f>
        <v>49.75</v>
      </c>
      <c r="H47" s="24" t="s">
        <v>28</v>
      </c>
    </row>
    <row r="48" spans="1:8" ht="30">
      <c r="A48" s="13">
        <v>11</v>
      </c>
      <c r="B48" s="20">
        <v>24</v>
      </c>
      <c r="C48" s="14" t="s">
        <v>71</v>
      </c>
      <c r="D48" s="14" t="s">
        <v>84</v>
      </c>
      <c r="E48" s="23" t="s">
        <v>25</v>
      </c>
      <c r="F48" s="17" t="s">
        <v>17</v>
      </c>
      <c r="G48" s="18">
        <f>200-1</f>
        <v>199</v>
      </c>
      <c r="H48" s="24" t="s">
        <v>28</v>
      </c>
    </row>
    <row r="49" spans="1:8" ht="30">
      <c r="A49" s="13">
        <v>11</v>
      </c>
      <c r="B49" s="27">
        <v>25</v>
      </c>
      <c r="C49" s="14" t="s">
        <v>71</v>
      </c>
      <c r="D49" s="15" t="s">
        <v>85</v>
      </c>
      <c r="E49" s="16" t="s">
        <v>86</v>
      </c>
      <c r="F49" s="28" t="s">
        <v>87</v>
      </c>
      <c r="G49" s="18">
        <v>3.1</v>
      </c>
      <c r="H49" s="22" t="s">
        <v>18</v>
      </c>
    </row>
    <row r="50" spans="1:8" ht="30">
      <c r="A50" s="13">
        <v>12</v>
      </c>
      <c r="B50" s="20">
        <v>13</v>
      </c>
      <c r="C50" s="14" t="s">
        <v>88</v>
      </c>
      <c r="D50" s="14" t="s">
        <v>89</v>
      </c>
      <c r="E50" s="23" t="s">
        <v>35</v>
      </c>
      <c r="F50" s="17" t="s">
        <v>36</v>
      </c>
      <c r="G50" s="29">
        <f>80-0.832</f>
        <v>79.168000000000006</v>
      </c>
      <c r="H50" s="24" t="s">
        <v>55</v>
      </c>
    </row>
    <row r="51" spans="1:8" ht="30">
      <c r="A51" s="13">
        <v>12</v>
      </c>
      <c r="B51" s="20">
        <v>19</v>
      </c>
      <c r="C51" s="14" t="s">
        <v>88</v>
      </c>
      <c r="D51" s="14" t="s">
        <v>90</v>
      </c>
      <c r="E51" s="23" t="s">
        <v>25</v>
      </c>
      <c r="F51" s="17" t="s">
        <v>17</v>
      </c>
      <c r="G51" s="21">
        <f>110-0.55</f>
        <v>109.45</v>
      </c>
      <c r="H51" s="25" t="s">
        <v>28</v>
      </c>
    </row>
    <row r="52" spans="1:8" ht="30">
      <c r="A52" s="13">
        <v>12</v>
      </c>
      <c r="B52" s="20">
        <v>20</v>
      </c>
      <c r="C52" s="14" t="s">
        <v>88</v>
      </c>
      <c r="D52" s="14" t="s">
        <v>91</v>
      </c>
      <c r="E52" s="23" t="s">
        <v>25</v>
      </c>
      <c r="F52" s="17" t="s">
        <v>17</v>
      </c>
      <c r="G52" s="18">
        <f>60-0.3</f>
        <v>59.7</v>
      </c>
      <c r="H52" s="25" t="s">
        <v>28</v>
      </c>
    </row>
    <row r="53" spans="1:8" ht="30">
      <c r="A53" s="13">
        <v>12</v>
      </c>
      <c r="B53" s="20">
        <v>21</v>
      </c>
      <c r="C53" s="14" t="s">
        <v>88</v>
      </c>
      <c r="D53" s="14" t="s">
        <v>92</v>
      </c>
      <c r="E53" s="23" t="s">
        <v>25</v>
      </c>
      <c r="F53" s="17" t="s">
        <v>17</v>
      </c>
      <c r="G53" s="21">
        <f>110-0.55</f>
        <v>109.45</v>
      </c>
      <c r="H53" s="25" t="s">
        <v>28</v>
      </c>
    </row>
    <row r="54" spans="1:8" ht="30">
      <c r="A54" s="13">
        <v>12</v>
      </c>
      <c r="B54" s="20">
        <v>22</v>
      </c>
      <c r="C54" s="14" t="s">
        <v>88</v>
      </c>
      <c r="D54" s="14" t="s">
        <v>93</v>
      </c>
      <c r="E54" s="23" t="s">
        <v>25</v>
      </c>
      <c r="F54" s="17" t="s">
        <v>17</v>
      </c>
      <c r="G54" s="21">
        <f>130-0.65</f>
        <v>129.35</v>
      </c>
      <c r="H54" s="25" t="s">
        <v>28</v>
      </c>
    </row>
    <row r="55" spans="1:8" ht="30">
      <c r="A55" s="13">
        <v>12</v>
      </c>
      <c r="B55" s="20">
        <v>24</v>
      </c>
      <c r="C55" s="14" t="s">
        <v>88</v>
      </c>
      <c r="D55" s="14" t="s">
        <v>94</v>
      </c>
      <c r="E55" s="23" t="s">
        <v>25</v>
      </c>
      <c r="F55" s="17" t="s">
        <v>17</v>
      </c>
      <c r="G55" s="21">
        <f>110-0.55</f>
        <v>109.45</v>
      </c>
      <c r="H55" s="25" t="s">
        <v>28</v>
      </c>
    </row>
    <row r="56" spans="1:8" ht="30">
      <c r="A56" s="13">
        <v>12</v>
      </c>
      <c r="B56" s="20">
        <v>25</v>
      </c>
      <c r="C56" s="14" t="s">
        <v>88</v>
      </c>
      <c r="D56" s="14" t="s">
        <v>95</v>
      </c>
      <c r="E56" s="23" t="s">
        <v>25</v>
      </c>
      <c r="F56" s="17" t="s">
        <v>17</v>
      </c>
      <c r="G56" s="18">
        <f>80-0.4</f>
        <v>79.599999999999994</v>
      </c>
      <c r="H56" s="25" t="s">
        <v>28</v>
      </c>
    </row>
    <row r="57" spans="1:8" ht="30">
      <c r="A57" s="13">
        <v>12</v>
      </c>
      <c r="B57" s="20">
        <v>26</v>
      </c>
      <c r="C57" s="14" t="s">
        <v>88</v>
      </c>
      <c r="D57" s="14" t="s">
        <v>96</v>
      </c>
      <c r="E57" s="23" t="s">
        <v>57</v>
      </c>
      <c r="F57" s="17" t="s">
        <v>58</v>
      </c>
      <c r="G57" s="18">
        <f>100-0.5</f>
        <v>99.5</v>
      </c>
      <c r="H57" s="24" t="s">
        <v>55</v>
      </c>
    </row>
    <row r="58" spans="1:8" ht="30">
      <c r="A58" s="13">
        <v>12</v>
      </c>
      <c r="B58" s="20">
        <v>27</v>
      </c>
      <c r="C58" s="14" t="s">
        <v>88</v>
      </c>
      <c r="D58" s="14" t="s">
        <v>97</v>
      </c>
      <c r="E58" s="23" t="s">
        <v>25</v>
      </c>
      <c r="F58" s="17" t="s">
        <v>17</v>
      </c>
      <c r="G58" s="21">
        <f>70-0.35</f>
        <v>69.650000000000006</v>
      </c>
      <c r="H58" s="25" t="s">
        <v>28</v>
      </c>
    </row>
    <row r="59" spans="1:8" ht="30">
      <c r="A59" s="13">
        <v>12</v>
      </c>
      <c r="B59" s="20">
        <v>28</v>
      </c>
      <c r="C59" s="14" t="s">
        <v>88</v>
      </c>
      <c r="D59" s="14" t="s">
        <v>98</v>
      </c>
      <c r="E59" s="23" t="s">
        <v>25</v>
      </c>
      <c r="F59" s="17" t="s">
        <v>17</v>
      </c>
      <c r="G59" s="18">
        <f>120-0.6</f>
        <v>119.4</v>
      </c>
      <c r="H59" s="25" t="s">
        <v>28</v>
      </c>
    </row>
    <row r="60" spans="1:8" ht="30">
      <c r="A60" s="13">
        <v>12</v>
      </c>
      <c r="B60" s="20">
        <v>29</v>
      </c>
      <c r="C60" s="14" t="s">
        <v>88</v>
      </c>
      <c r="D60" s="14" t="s">
        <v>99</v>
      </c>
      <c r="E60" s="23" t="s">
        <v>25</v>
      </c>
      <c r="F60" s="17" t="s">
        <v>17</v>
      </c>
      <c r="G60" s="18">
        <f>120-0.6</f>
        <v>119.4</v>
      </c>
      <c r="H60" s="25" t="s">
        <v>28</v>
      </c>
    </row>
    <row r="61" spans="1:8" ht="30">
      <c r="A61" s="13">
        <v>12</v>
      </c>
      <c r="B61" s="20">
        <v>30</v>
      </c>
      <c r="C61" s="14" t="s">
        <v>88</v>
      </c>
      <c r="D61" s="14" t="s">
        <v>100</v>
      </c>
      <c r="E61" s="35" t="s">
        <v>101</v>
      </c>
      <c r="F61" s="17" t="s">
        <v>17</v>
      </c>
      <c r="G61" s="36">
        <f>80-13.88103</f>
        <v>66.118970000000004</v>
      </c>
      <c r="H61" s="25" t="s">
        <v>26</v>
      </c>
    </row>
    <row r="62" spans="1:8" ht="30">
      <c r="A62" s="13">
        <v>12</v>
      </c>
      <c r="B62" s="20">
        <v>31</v>
      </c>
      <c r="C62" s="14" t="s">
        <v>88</v>
      </c>
      <c r="D62" s="14" t="s">
        <v>102</v>
      </c>
      <c r="E62" s="23" t="s">
        <v>25</v>
      </c>
      <c r="F62" s="17" t="s">
        <v>17</v>
      </c>
      <c r="G62" s="21">
        <f>130-0.65</f>
        <v>129.35</v>
      </c>
      <c r="H62" s="25" t="s">
        <v>28</v>
      </c>
    </row>
    <row r="63" spans="1:8" ht="30">
      <c r="A63" s="13">
        <v>12</v>
      </c>
      <c r="B63" s="27">
        <v>32</v>
      </c>
      <c r="C63" s="14" t="s">
        <v>88</v>
      </c>
      <c r="D63" s="15" t="s">
        <v>103</v>
      </c>
      <c r="E63" s="16" t="s">
        <v>104</v>
      </c>
      <c r="F63" s="28" t="s">
        <v>68</v>
      </c>
      <c r="G63" s="36">
        <v>20.413029999999999</v>
      </c>
      <c r="H63" s="19" t="s">
        <v>18</v>
      </c>
    </row>
    <row r="64" spans="1:8" ht="30">
      <c r="A64" s="13">
        <v>15</v>
      </c>
      <c r="B64" s="20">
        <v>14</v>
      </c>
      <c r="C64" s="14" t="s">
        <v>105</v>
      </c>
      <c r="D64" s="14" t="s">
        <v>106</v>
      </c>
      <c r="E64" s="23" t="s">
        <v>25</v>
      </c>
      <c r="F64" s="17" t="s">
        <v>17</v>
      </c>
      <c r="G64" s="18">
        <f>140-0.7</f>
        <v>139.30000000000001</v>
      </c>
      <c r="H64" s="25" t="s">
        <v>28</v>
      </c>
    </row>
    <row r="65" spans="1:8" ht="30">
      <c r="A65" s="13">
        <v>15</v>
      </c>
      <c r="B65" s="20">
        <v>15</v>
      </c>
      <c r="C65" s="14" t="s">
        <v>105</v>
      </c>
      <c r="D65" s="14" t="s">
        <v>107</v>
      </c>
      <c r="E65" s="23" t="s">
        <v>25</v>
      </c>
      <c r="F65" s="17" t="s">
        <v>17</v>
      </c>
      <c r="G65" s="21">
        <f>130-0.65</f>
        <v>129.35</v>
      </c>
      <c r="H65" s="25" t="s">
        <v>28</v>
      </c>
    </row>
    <row r="66" spans="1:8" ht="30">
      <c r="A66" s="13">
        <v>15</v>
      </c>
      <c r="B66" s="20">
        <v>16</v>
      </c>
      <c r="C66" s="14" t="s">
        <v>105</v>
      </c>
      <c r="D66" s="14" t="s">
        <v>108</v>
      </c>
      <c r="E66" s="23" t="s">
        <v>25</v>
      </c>
      <c r="F66" s="17" t="s">
        <v>17</v>
      </c>
      <c r="G66" s="21">
        <f>130-0.65</f>
        <v>129.35</v>
      </c>
      <c r="H66" s="25" t="s">
        <v>28</v>
      </c>
    </row>
    <row r="67" spans="1:8" ht="30">
      <c r="A67" s="13">
        <v>15</v>
      </c>
      <c r="B67" s="20">
        <v>17</v>
      </c>
      <c r="C67" s="14" t="s">
        <v>105</v>
      </c>
      <c r="D67" s="14" t="s">
        <v>109</v>
      </c>
      <c r="E67" s="23" t="s">
        <v>25</v>
      </c>
      <c r="F67" s="17" t="s">
        <v>17</v>
      </c>
      <c r="G67" s="21">
        <f>130-0.65</f>
        <v>129.35</v>
      </c>
      <c r="H67" s="25" t="s">
        <v>28</v>
      </c>
    </row>
    <row r="68" spans="1:8" ht="30">
      <c r="A68" s="13">
        <v>15</v>
      </c>
      <c r="B68" s="20">
        <v>18</v>
      </c>
      <c r="C68" s="14" t="s">
        <v>105</v>
      </c>
      <c r="D68" s="14" t="s">
        <v>110</v>
      </c>
      <c r="E68" s="23" t="s">
        <v>25</v>
      </c>
      <c r="F68" s="17" t="s">
        <v>17</v>
      </c>
      <c r="G68" s="21">
        <f t="shared" ref="G68:G74" si="1">130-0.65</f>
        <v>129.35</v>
      </c>
      <c r="H68" s="25" t="s">
        <v>28</v>
      </c>
    </row>
    <row r="69" spans="1:8" ht="30">
      <c r="A69" s="13">
        <v>15</v>
      </c>
      <c r="B69" s="20">
        <v>19</v>
      </c>
      <c r="C69" s="14" t="s">
        <v>105</v>
      </c>
      <c r="D69" s="14" t="s">
        <v>111</v>
      </c>
      <c r="E69" s="23" t="s">
        <v>25</v>
      </c>
      <c r="F69" s="17" t="s">
        <v>17</v>
      </c>
      <c r="G69" s="21">
        <f t="shared" si="1"/>
        <v>129.35</v>
      </c>
      <c r="H69" s="25" t="s">
        <v>28</v>
      </c>
    </row>
    <row r="70" spans="1:8" ht="30">
      <c r="A70" s="13">
        <v>15</v>
      </c>
      <c r="B70" s="20">
        <v>20</v>
      </c>
      <c r="C70" s="14" t="s">
        <v>105</v>
      </c>
      <c r="D70" s="14" t="s">
        <v>112</v>
      </c>
      <c r="E70" s="23" t="s">
        <v>25</v>
      </c>
      <c r="F70" s="17" t="s">
        <v>17</v>
      </c>
      <c r="G70" s="21">
        <f t="shared" si="1"/>
        <v>129.35</v>
      </c>
      <c r="H70" s="25" t="s">
        <v>28</v>
      </c>
    </row>
    <row r="71" spans="1:8" ht="30">
      <c r="A71" s="13">
        <v>15</v>
      </c>
      <c r="B71" s="20">
        <v>21</v>
      </c>
      <c r="C71" s="14" t="s">
        <v>105</v>
      </c>
      <c r="D71" s="14" t="s">
        <v>113</v>
      </c>
      <c r="E71" s="23" t="s">
        <v>25</v>
      </c>
      <c r="F71" s="17" t="s">
        <v>17</v>
      </c>
      <c r="G71" s="21">
        <f t="shared" si="1"/>
        <v>129.35</v>
      </c>
      <c r="H71" s="25" t="s">
        <v>28</v>
      </c>
    </row>
    <row r="72" spans="1:8" ht="30">
      <c r="A72" s="13">
        <v>15</v>
      </c>
      <c r="B72" s="20">
        <v>22</v>
      </c>
      <c r="C72" s="14" t="s">
        <v>105</v>
      </c>
      <c r="D72" s="14" t="s">
        <v>114</v>
      </c>
      <c r="E72" s="23" t="s">
        <v>25</v>
      </c>
      <c r="F72" s="17" t="s">
        <v>17</v>
      </c>
      <c r="G72" s="21">
        <f t="shared" si="1"/>
        <v>129.35</v>
      </c>
      <c r="H72" s="25" t="s">
        <v>28</v>
      </c>
    </row>
    <row r="73" spans="1:8" ht="30">
      <c r="A73" s="13">
        <v>15</v>
      </c>
      <c r="B73" s="20">
        <v>23</v>
      </c>
      <c r="C73" s="14" t="s">
        <v>105</v>
      </c>
      <c r="D73" s="14" t="s">
        <v>115</v>
      </c>
      <c r="E73" s="23" t="s">
        <v>25</v>
      </c>
      <c r="F73" s="17" t="s">
        <v>17</v>
      </c>
      <c r="G73" s="21">
        <f t="shared" si="1"/>
        <v>129.35</v>
      </c>
      <c r="H73" s="25" t="s">
        <v>28</v>
      </c>
    </row>
    <row r="74" spans="1:8" ht="30">
      <c r="A74" s="13">
        <v>15</v>
      </c>
      <c r="B74" s="20">
        <v>24</v>
      </c>
      <c r="C74" s="14" t="s">
        <v>105</v>
      </c>
      <c r="D74" s="14" t="s">
        <v>116</v>
      </c>
      <c r="E74" s="23" t="s">
        <v>25</v>
      </c>
      <c r="F74" s="17" t="s">
        <v>17</v>
      </c>
      <c r="G74" s="21">
        <f t="shared" si="1"/>
        <v>129.35</v>
      </c>
      <c r="H74" s="25" t="s">
        <v>28</v>
      </c>
    </row>
    <row r="75" spans="1:8" ht="30">
      <c r="A75" s="13">
        <v>15</v>
      </c>
      <c r="B75" s="27">
        <v>25</v>
      </c>
      <c r="C75" s="14" t="s">
        <v>105</v>
      </c>
      <c r="D75" s="15" t="s">
        <v>117</v>
      </c>
      <c r="E75" s="16" t="s">
        <v>118</v>
      </c>
      <c r="F75" s="28" t="s">
        <v>36</v>
      </c>
      <c r="G75" s="18">
        <v>7.2</v>
      </c>
      <c r="H75" s="19" t="s">
        <v>18</v>
      </c>
    </row>
    <row r="76" spans="1:8" ht="30">
      <c r="A76" s="13" t="s">
        <v>119</v>
      </c>
      <c r="B76" s="20">
        <v>12</v>
      </c>
      <c r="C76" s="14" t="s">
        <v>120</v>
      </c>
      <c r="D76" s="14" t="s">
        <v>121</v>
      </c>
      <c r="E76" s="23" t="s">
        <v>122</v>
      </c>
      <c r="F76" s="17" t="s">
        <v>123</v>
      </c>
      <c r="G76" s="29">
        <f>150-1.275</f>
        <v>148.72499999999999</v>
      </c>
      <c r="H76" s="24" t="s">
        <v>59</v>
      </c>
    </row>
    <row r="77" spans="1:8" ht="30">
      <c r="A77" s="13" t="s">
        <v>119</v>
      </c>
      <c r="B77" s="20">
        <v>21</v>
      </c>
      <c r="C77" s="14" t="s">
        <v>124</v>
      </c>
      <c r="D77" s="15" t="s">
        <v>125</v>
      </c>
      <c r="E77" s="16" t="s">
        <v>126</v>
      </c>
      <c r="F77" s="16" t="s">
        <v>123</v>
      </c>
      <c r="G77" s="32">
        <v>200</v>
      </c>
      <c r="H77" s="25" t="s">
        <v>28</v>
      </c>
    </row>
    <row r="78" spans="1:8" ht="30">
      <c r="A78" s="13" t="s">
        <v>119</v>
      </c>
      <c r="B78" s="20">
        <v>22</v>
      </c>
      <c r="C78" s="14" t="s">
        <v>127</v>
      </c>
      <c r="D78" s="15" t="s">
        <v>125</v>
      </c>
      <c r="E78" s="16" t="s">
        <v>126</v>
      </c>
      <c r="F78" s="16" t="s">
        <v>123</v>
      </c>
      <c r="G78" s="32">
        <v>200</v>
      </c>
      <c r="H78" s="25" t="s">
        <v>28</v>
      </c>
    </row>
    <row r="79" spans="1:8" ht="30">
      <c r="A79" s="13" t="s">
        <v>119</v>
      </c>
      <c r="B79" s="20">
        <v>23</v>
      </c>
      <c r="C79" s="14" t="s">
        <v>128</v>
      </c>
      <c r="D79" s="15" t="s">
        <v>125</v>
      </c>
      <c r="E79" s="16" t="s">
        <v>126</v>
      </c>
      <c r="F79" s="16" t="s">
        <v>123</v>
      </c>
      <c r="G79" s="32">
        <v>200</v>
      </c>
      <c r="H79" s="25" t="s">
        <v>28</v>
      </c>
    </row>
    <row r="80" spans="1:8" ht="30">
      <c r="A80" s="13" t="s">
        <v>119</v>
      </c>
      <c r="B80" s="20">
        <v>24</v>
      </c>
      <c r="C80" s="14" t="s">
        <v>129</v>
      </c>
      <c r="D80" s="15" t="s">
        <v>125</v>
      </c>
      <c r="E80" s="16" t="s">
        <v>126</v>
      </c>
      <c r="F80" s="16" t="s">
        <v>123</v>
      </c>
      <c r="G80" s="32">
        <v>200</v>
      </c>
      <c r="H80" s="25" t="s">
        <v>28</v>
      </c>
    </row>
    <row r="81" spans="1:8" ht="30">
      <c r="A81" s="13" t="s">
        <v>119</v>
      </c>
      <c r="B81" s="20">
        <v>25</v>
      </c>
      <c r="C81" s="14" t="s">
        <v>130</v>
      </c>
      <c r="D81" s="15" t="s">
        <v>125</v>
      </c>
      <c r="E81" s="16" t="s">
        <v>126</v>
      </c>
      <c r="F81" s="16" t="s">
        <v>123</v>
      </c>
      <c r="G81" s="32">
        <v>200</v>
      </c>
      <c r="H81" s="25" t="s">
        <v>28</v>
      </c>
    </row>
    <row r="82" spans="1:8" ht="30">
      <c r="A82" s="13" t="s">
        <v>119</v>
      </c>
      <c r="B82" s="20">
        <v>26</v>
      </c>
      <c r="C82" s="14" t="s">
        <v>131</v>
      </c>
      <c r="D82" s="15" t="s">
        <v>125</v>
      </c>
      <c r="E82" s="16" t="s">
        <v>126</v>
      </c>
      <c r="F82" s="16" t="s">
        <v>123</v>
      </c>
      <c r="G82" s="32">
        <v>200</v>
      </c>
      <c r="H82" s="25" t="s">
        <v>28</v>
      </c>
    </row>
    <row r="83" spans="1:8" ht="30">
      <c r="A83" s="13" t="s">
        <v>119</v>
      </c>
      <c r="B83" s="20">
        <v>27</v>
      </c>
      <c r="C83" s="14" t="s">
        <v>132</v>
      </c>
      <c r="D83" s="15" t="s">
        <v>125</v>
      </c>
      <c r="E83" s="16" t="s">
        <v>126</v>
      </c>
      <c r="F83" s="16" t="s">
        <v>123</v>
      </c>
      <c r="G83" s="32">
        <v>200</v>
      </c>
      <c r="H83" s="25" t="s">
        <v>28</v>
      </c>
    </row>
    <row r="84" spans="1:8" ht="30">
      <c r="A84" s="13" t="s">
        <v>119</v>
      </c>
      <c r="B84" s="20">
        <v>28</v>
      </c>
      <c r="C84" s="14" t="s">
        <v>120</v>
      </c>
      <c r="D84" s="14" t="s">
        <v>121</v>
      </c>
      <c r="E84" s="23" t="s">
        <v>133</v>
      </c>
      <c r="F84" s="17" t="s">
        <v>123</v>
      </c>
      <c r="G84" s="29">
        <v>1.2749999999999999</v>
      </c>
      <c r="H84" s="22" t="s">
        <v>18</v>
      </c>
    </row>
  </sheetData>
  <mergeCells count="5">
    <mergeCell ref="G1:H1"/>
    <mergeCell ref="G2:H2"/>
    <mergeCell ref="G3:H3"/>
    <mergeCell ref="G4:H4"/>
    <mergeCell ref="A6:H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</dc:creator>
  <cp:lastModifiedBy>mih</cp:lastModifiedBy>
  <dcterms:created xsi:type="dcterms:W3CDTF">2014-11-26T10:11:05Z</dcterms:created>
  <dcterms:modified xsi:type="dcterms:W3CDTF">2014-11-26T10:12:45Z</dcterms:modified>
</cp:coreProperties>
</file>